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Web Initiatives\2018 Web Development\Finance\Consultants\"/>
    </mc:Choice>
  </mc:AlternateContent>
  <bookViews>
    <workbookView xWindow="0" yWindow="0" windowWidth="20160" windowHeight="9285" tabRatio="624" activeTab="3"/>
  </bookViews>
  <sheets>
    <sheet name="Connectional Table" sheetId="4" r:id="rId1"/>
    <sheet name="Discipleship Ministries-2017" sheetId="1" r:id="rId2"/>
    <sheet name="GBCS" sheetId="5" r:id="rId3"/>
    <sheet name="GBGM" sheetId="2" r:id="rId4"/>
    <sheet name="GBGM-UMCOR" sheetId="3" r:id="rId5"/>
    <sheet name="GBHEM" sheetId="6" r:id="rId6"/>
    <sheet name="GBHEM-AU" sheetId="7" r:id="rId7"/>
    <sheet name="GCAH" sheetId="8" r:id="rId8"/>
    <sheet name="GCORR" sheetId="11" r:id="rId9"/>
    <sheet name="GCSRW" sheetId="9" r:id="rId10"/>
    <sheet name="UMCOM" sheetId="10" r:id="rId11"/>
  </sheets>
  <definedNames>
    <definedName name="_xlnm.Print_Titles" localSheetId="1">'Discipleship Ministries-2017'!$7:$7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5" i="2" l="1"/>
  <c r="J20" i="9"/>
  <c r="G28" i="11"/>
  <c r="G19" i="10" l="1"/>
  <c r="G28" i="8"/>
  <c r="I15" i="7" l="1"/>
  <c r="I8" i="7"/>
  <c r="I24" i="6"/>
  <c r="I17" i="6"/>
  <c r="I13" i="6"/>
  <c r="K21" i="5" l="1"/>
  <c r="K16" i="5"/>
  <c r="K14" i="5"/>
  <c r="K13" i="5"/>
  <c r="K10" i="5"/>
  <c r="K25" i="5" l="1"/>
  <c r="G15" i="4" l="1"/>
  <c r="I51" i="2" l="1"/>
  <c r="I50" i="2"/>
  <c r="I49" i="2"/>
  <c r="I23" i="2"/>
  <c r="I22" i="2"/>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I9" i="2"/>
</calcChain>
</file>

<file path=xl/sharedStrings.xml><?xml version="1.0" encoding="utf-8"?>
<sst xmlns="http://schemas.openxmlformats.org/spreadsheetml/2006/main" count="1416" uniqueCount="873">
  <si>
    <t>Name</t>
  </si>
  <si>
    <t>City</t>
  </si>
  <si>
    <t>State</t>
  </si>
  <si>
    <t>Contract Period</t>
  </si>
  <si>
    <t>Purpose</t>
  </si>
  <si>
    <t>Amount Paid</t>
  </si>
  <si>
    <t>Ebenbrook Corp.</t>
  </si>
  <si>
    <t>Chicago</t>
  </si>
  <si>
    <t>IL</t>
  </si>
  <si>
    <t>01/01/2017 - 12/31/2017</t>
  </si>
  <si>
    <t>Partner In Mission English/Kor</t>
  </si>
  <si>
    <t>MARK E MCCORMICK</t>
  </si>
  <si>
    <t>WICHITA</t>
  </si>
  <si>
    <t>KS</t>
  </si>
  <si>
    <t>Independent Contractor (Readin</t>
  </si>
  <si>
    <t>MISSIONINSITE, LLC</t>
  </si>
  <si>
    <t>IRVINE</t>
  </si>
  <si>
    <t>CA</t>
  </si>
  <si>
    <t>MissionInsite Year 2 of 4 Invo</t>
  </si>
  <si>
    <t>PAUL BENNETT</t>
  </si>
  <si>
    <t>HOUSTON</t>
  </si>
  <si>
    <t>TX</t>
  </si>
  <si>
    <t>Proofreading and Editing Servi</t>
  </si>
  <si>
    <t>ANTOINETTE SCHMELTER-KAISER</t>
  </si>
  <si>
    <t>80993 MUNCHEN</t>
  </si>
  <si>
    <t>GERMANY</t>
  </si>
  <si>
    <t>TRANSLATION WORK BOARD MEETING</t>
  </si>
  <si>
    <t>GREATNESS UNLIMITED LLC</t>
  </si>
  <si>
    <t>SILVER SPRINGS</t>
  </si>
  <si>
    <t>MD</t>
  </si>
  <si>
    <t>Facilitator for Summer Boad Me</t>
  </si>
  <si>
    <t>ISABELLE B BERGER</t>
  </si>
  <si>
    <t>VAIL</t>
  </si>
  <si>
    <t>AZ</t>
  </si>
  <si>
    <t>Interpretation Services for Bo</t>
  </si>
  <si>
    <t>JOHN PAUL MCGEE</t>
  </si>
  <si>
    <t>CONLEY</t>
  </si>
  <si>
    <t>GA</t>
  </si>
  <si>
    <t>Pianist/Summer Board Meeting</t>
  </si>
  <si>
    <t>LINDA TANQUIST BOULOS</t>
  </si>
  <si>
    <t>COLUMBUS</t>
  </si>
  <si>
    <t>OH</t>
  </si>
  <si>
    <t>French Interpreter for Board M</t>
  </si>
  <si>
    <t>MICHAEL WAYNE ARNOLD</t>
  </si>
  <si>
    <t>NASHVILLE</t>
  </si>
  <si>
    <t>TN</t>
  </si>
  <si>
    <t>Michael Arnold Invoice for Ger</t>
  </si>
  <si>
    <t>NORMAN F WEBER</t>
  </si>
  <si>
    <t>MT. JULIET</t>
  </si>
  <si>
    <t>ENGLISH TO GERMAN</t>
  </si>
  <si>
    <t>AMANDA M BACHUS</t>
  </si>
  <si>
    <t>Invoice for translation bookle</t>
  </si>
  <si>
    <t>BRICK RIVER TECHNOLOGIES</t>
  </si>
  <si>
    <t>EXETER</t>
  </si>
  <si>
    <t>NH</t>
  </si>
  <si>
    <t>Vital Signs</t>
  </si>
  <si>
    <t>SYLVIA SIMPSON</t>
  </si>
  <si>
    <t>PARRISH</t>
  </si>
  <si>
    <t>FL</t>
  </si>
  <si>
    <t>CHARLES R CARNAHAN</t>
  </si>
  <si>
    <t>CoNSULTATION WITH CFO/TREAS</t>
  </si>
  <si>
    <t>CONCUR TECHNOLOGIES, INC</t>
  </si>
  <si>
    <t>BELLEVUE</t>
  </si>
  <si>
    <t>WA</t>
  </si>
  <si>
    <t>BASE TRAVEL/SUPPORT DESK/GSA T</t>
  </si>
  <si>
    <t>CAMERA READY</t>
  </si>
  <si>
    <t>Hair, makeup for SATP "ANNA" v</t>
  </si>
  <si>
    <t>DISTINCT HOLDINGS, INC</t>
  </si>
  <si>
    <t>KENILWORTH</t>
  </si>
  <si>
    <t>NJ</t>
  </si>
  <si>
    <t xml:space="preserve">Annual Maintenance fee </t>
  </si>
  <si>
    <t>EMILY K REECE</t>
  </si>
  <si>
    <t>WHITESTOWN</t>
  </si>
  <si>
    <t>IN</t>
  </si>
  <si>
    <t>Marketing strategy for Discipl</t>
  </si>
  <si>
    <t>GREGORY SMITH</t>
  </si>
  <si>
    <t>FRANKLIN</t>
  </si>
  <si>
    <t>produce #SeeAllThePeop</t>
  </si>
  <si>
    <t>JAKE HARSH</t>
  </si>
  <si>
    <t>Additional day for employee he</t>
  </si>
  <si>
    <t>JEREMY WAYNE CHILDS</t>
  </si>
  <si>
    <t>Actor work on the Promo videos</t>
  </si>
  <si>
    <t>JIMMI MCCARTER</t>
  </si>
  <si>
    <t>HENDERSONVILLE</t>
  </si>
  <si>
    <t>Actor Video Shoot for SATP Vid</t>
  </si>
  <si>
    <t>Joshua Wade Childs</t>
  </si>
  <si>
    <t>Nashville</t>
  </si>
  <si>
    <t>2 promos as Chuck (Boostervill</t>
  </si>
  <si>
    <t>LOYED SCOTT SIMMONS</t>
  </si>
  <si>
    <t>Editing and audio mix of SATP</t>
  </si>
  <si>
    <t>MCCRAY AGENCY LLC</t>
  </si>
  <si>
    <t>Actors for SATP "ANNA" Video</t>
  </si>
  <si>
    <t>MICHAEL DELEVANTE</t>
  </si>
  <si>
    <t>Discipleship Ministries vision</t>
  </si>
  <si>
    <t>MIDNIGHT OIL PRODUCTIONS LLC</t>
  </si>
  <si>
    <t>TIPP CITY</t>
  </si>
  <si>
    <t>SAPT revisions and voiceover</t>
  </si>
  <si>
    <t>RACHEL JENSEN</t>
  </si>
  <si>
    <t>Production services, hair make</t>
  </si>
  <si>
    <t>SHARON SMITH</t>
  </si>
  <si>
    <t>Talen Agent for cast members o</t>
  </si>
  <si>
    <t>TALENT TREK AGENCY</t>
  </si>
  <si>
    <t>KNOXVILLE</t>
  </si>
  <si>
    <t>Talent for the SeeAllThePeople</t>
  </si>
  <si>
    <t>THE AVENUE MODEL AND TALENT AGENCY, LLC.</t>
  </si>
  <si>
    <t>Booked Talent for Video Shoot</t>
  </si>
  <si>
    <t>THOMAS R GILLEM</t>
  </si>
  <si>
    <t>BRENTWOOD</t>
  </si>
  <si>
    <t>TeamWorks release</t>
  </si>
  <si>
    <t>TIM WELLS</t>
  </si>
  <si>
    <t>BURBANK</t>
  </si>
  <si>
    <t>Writing Services - 12 Chuck Kn</t>
  </si>
  <si>
    <t>TOSKA MEDLOCK LEE</t>
  </si>
  <si>
    <t>DALLAS</t>
  </si>
  <si>
    <t>Quarterly invoice for public r</t>
  </si>
  <si>
    <t>MANUEL BALLEN</t>
  </si>
  <si>
    <t>NOLENSVILLE</t>
  </si>
  <si>
    <t>Training new Facilities Director</t>
  </si>
  <si>
    <t>Cloud Work Consulting, LLC</t>
  </si>
  <si>
    <t>Franklin</t>
  </si>
  <si>
    <t>IT Managed Services</t>
  </si>
  <si>
    <t>CVENT INC.</t>
  </si>
  <si>
    <t>PHILADELPHIA</t>
  </si>
  <si>
    <t>PA</t>
  </si>
  <si>
    <t>ONE YEAR CONTRACT AGREEMENT</t>
  </si>
  <si>
    <t>DATA BLUE, LLC</t>
  </si>
  <si>
    <t>ATLANTA</t>
  </si>
  <si>
    <t>Block Time</t>
  </si>
  <si>
    <t>Infoworks, Inc</t>
  </si>
  <si>
    <t>Work on restricted A/D group</t>
  </si>
  <si>
    <t>JASON KLEES</t>
  </si>
  <si>
    <t>ORLANDO</t>
  </si>
  <si>
    <t>Webinar support 2017</t>
  </si>
  <si>
    <t>CHRISTOPHER BLAKE DAVIS JR</t>
  </si>
  <si>
    <t>AV Support and AV Production b</t>
  </si>
  <si>
    <t>Cynthia Ann Solomon</t>
  </si>
  <si>
    <t>Communication/Web Temp fot the</t>
  </si>
  <si>
    <t>ERIN S MCATEE</t>
  </si>
  <si>
    <t>Setup and udate blogger sites</t>
  </si>
  <si>
    <t>GEMINI PRODUCTION GROUP INC</t>
  </si>
  <si>
    <t>Technical support for February</t>
  </si>
  <si>
    <t>LOVE AND SCIENCE LLC</t>
  </si>
  <si>
    <t>Blog analytics and GTM setup</t>
  </si>
  <si>
    <t>MATT CARLISLE</t>
  </si>
  <si>
    <t>Lead Web Strategy Services 1/3</t>
  </si>
  <si>
    <t>MELISSA WHEATLEY</t>
  </si>
  <si>
    <t>Upload 1/2 of Lent worship pac</t>
  </si>
  <si>
    <t>MELTWATER NEWS US, INC</t>
  </si>
  <si>
    <t>SAN FRANCISCO</t>
  </si>
  <si>
    <t>Premium Social Package, and in</t>
  </si>
  <si>
    <t>PARAMORE DIGITAL, LLC</t>
  </si>
  <si>
    <t>Facebook Advertising for #SeeA</t>
  </si>
  <si>
    <t>PARAMORE THE DIGITAL AGENCY, LLC</t>
  </si>
  <si>
    <t>December 2016 Website Manageme</t>
  </si>
  <si>
    <t>Polly Ann House</t>
  </si>
  <si>
    <t>17 blogs posts @ $200.00 each</t>
  </si>
  <si>
    <t>SCOTT HUTCHESON</t>
  </si>
  <si>
    <t>Strategic guidance on CMS/CRM</t>
  </si>
  <si>
    <t>SOLSPACE, INC.</t>
  </si>
  <si>
    <t>SANTA CRUZ</t>
  </si>
  <si>
    <t>Project Management for website</t>
  </si>
  <si>
    <t>STEPHEN M. DOWNEY - CONTRACT</t>
  </si>
  <si>
    <t>Maintenance for DM Bookstore a</t>
  </si>
  <si>
    <t>BENJAMIN JOEL RICHARDSON</t>
  </si>
  <si>
    <t>WASHINGTON</t>
  </si>
  <si>
    <t>DC</t>
  </si>
  <si>
    <t>YPM Web Development</t>
  </si>
  <si>
    <t>BETSEY JOY MARVIN</t>
  </si>
  <si>
    <t>KENTWOOD</t>
  </si>
  <si>
    <t>MI</t>
  </si>
  <si>
    <t>For 1 YWC Lesson</t>
  </si>
  <si>
    <t>HANNAH BETH WILSON</t>
  </si>
  <si>
    <t>MOBILE</t>
  </si>
  <si>
    <t>AL</t>
  </si>
  <si>
    <t>Podcast Episodes 1-5 for Youth</t>
  </si>
  <si>
    <t>JAY LEWIS CAMPBELL</t>
  </si>
  <si>
    <t>ARLINGTON</t>
  </si>
  <si>
    <t>VA</t>
  </si>
  <si>
    <t>YPM Devotionals for globalyoun</t>
  </si>
  <si>
    <t>JEREMY WELLS STEELE</t>
  </si>
  <si>
    <t>Contract Work for Youth Worker</t>
  </si>
  <si>
    <t>JULIA KATHRYN NUSBAUM</t>
  </si>
  <si>
    <t>MILWAUKEE</t>
  </si>
  <si>
    <t>WI</t>
  </si>
  <si>
    <t>2017 contract payment</t>
  </si>
  <si>
    <t>KELSEY E TINKER HANNUM</t>
  </si>
  <si>
    <t>CLARKSVILLE</t>
  </si>
  <si>
    <t>July invoice for fundraising Y</t>
  </si>
  <si>
    <t>Kyle Wyman</t>
  </si>
  <si>
    <t>Chadds Ford</t>
  </si>
  <si>
    <t>4 Devotionals globalyoungpeopl</t>
  </si>
  <si>
    <t>LYNN J. GREEN</t>
  </si>
  <si>
    <t>GALLATIN</t>
  </si>
  <si>
    <t>Development of Human Sexuality</t>
  </si>
  <si>
    <t>MICHELLE MOORE</t>
  </si>
  <si>
    <t>MAUVILLE</t>
  </si>
  <si>
    <t>AR</t>
  </si>
  <si>
    <t>SPEAKER FOR WJ YOUTH COHORT TR</t>
  </si>
  <si>
    <t>NATHANIEL MARK JUVINALL</t>
  </si>
  <si>
    <t>KENNESAW</t>
  </si>
  <si>
    <t>How to Impement a Sexuality Pr</t>
  </si>
  <si>
    <t>REBEKAH BLED</t>
  </si>
  <si>
    <t>TULSA</t>
  </si>
  <si>
    <t>OK</t>
  </si>
  <si>
    <t>For 1 Lesson on Youth Worker C</t>
  </si>
  <si>
    <t>SCOTT A MEIER</t>
  </si>
  <si>
    <t>NORMAN</t>
  </si>
  <si>
    <t>1 Lesson For Youth Worker Coll</t>
  </si>
  <si>
    <t>Vanessa R Small</t>
  </si>
  <si>
    <t>Belleview</t>
  </si>
  <si>
    <t>Four Devotions for website</t>
  </si>
  <si>
    <t>WILLIAM THEODORE GILLIGAN</t>
  </si>
  <si>
    <t>CALIFORNIA</t>
  </si>
  <si>
    <t>2018 YPM YA Blog Posts</t>
  </si>
  <si>
    <t>CRISTAN G. CUNNINGHAM</t>
  </si>
  <si>
    <t>Reimbursement to Cris Cunningh</t>
  </si>
  <si>
    <t>GAEDE CHRISTENSON SERVICES INC.</t>
  </si>
  <si>
    <t>HUDSON</t>
  </si>
  <si>
    <t>LMPN Curriculum Review</t>
  </si>
  <si>
    <t>KEN TUCKER</t>
  </si>
  <si>
    <t>HERNDON</t>
  </si>
  <si>
    <t>Ken Tucker work for workitude</t>
  </si>
  <si>
    <t>BERNARDO ANDRE LUIS</t>
  </si>
  <si>
    <t/>
  </si>
  <si>
    <t>MALANGE ANGOLA</t>
  </si>
  <si>
    <t>For General Services Translati</t>
  </si>
  <si>
    <t>DIOCESE DU NORD KATANGA</t>
  </si>
  <si>
    <t>LUBUMBASHI</t>
  </si>
  <si>
    <t>DEMOCRATIC REPUBLIC OF CONGO</t>
  </si>
  <si>
    <t>NO KATANGA PUB NDOLA REG MTG</t>
  </si>
  <si>
    <t>ELIZANGELA APARECIDA SOARES</t>
  </si>
  <si>
    <t>SAO PAULO</t>
  </si>
  <si>
    <t>BRASIL</t>
  </si>
  <si>
    <t>Payables Trx Entry</t>
  </si>
  <si>
    <t>ISAAC DONKO KOUASSI BROUNE</t>
  </si>
  <si>
    <t>E-READER PROJECT SERVICES</t>
  </si>
  <si>
    <t>KATHLEEN M STEPHENS</t>
  </si>
  <si>
    <t>BELTON</t>
  </si>
  <si>
    <t>Edit manuscript for Africa Min</t>
  </si>
  <si>
    <t>KRISTIN C GOBLE</t>
  </si>
  <si>
    <t>Layout of new Africa Ministry</t>
  </si>
  <si>
    <t>Lynne M Deming</t>
  </si>
  <si>
    <t>Invoice for Editorial Work</t>
  </si>
  <si>
    <t>MARC  WHITAKER</t>
  </si>
  <si>
    <t>DICKSON</t>
  </si>
  <si>
    <t>AMS Cover Design</t>
  </si>
  <si>
    <t>MARTHA W GREENFIELD</t>
  </si>
  <si>
    <t>ERIN</t>
  </si>
  <si>
    <t>Work on Endnotes for African P</t>
  </si>
  <si>
    <t>Annual Report of Consultants/Contract Employees per Report #11, Item #8 as Approved by the 2012 General Conference</t>
  </si>
  <si>
    <t>Consultants. As part of its oversight function, GCFA shall prepare and make available an annual listing of all consulting contracts entered into by agencies and organizations amenable to the Connectional Table. This shall also include the Council of Bishops. This listing shall be published by March 1 of each year and include contracts in place during the preceding calendar year. The list shall include the name of the individual or corporate entity, length and purpose of the contract and the amount of money paid for the contractor.</t>
  </si>
  <si>
    <t>FIRST</t>
  </si>
  <si>
    <t>LAST</t>
  </si>
  <si>
    <t xml:space="preserve">CITY </t>
  </si>
  <si>
    <t>ST</t>
  </si>
  <si>
    <t>CONTRACT BEGINS</t>
  </si>
  <si>
    <t>CONTRACT ENDS</t>
  </si>
  <si>
    <t>PURPOSE</t>
  </si>
  <si>
    <t>Mi Rhang</t>
  </si>
  <si>
    <t xml:space="preserve">Baek </t>
  </si>
  <si>
    <t>Lancaster</t>
  </si>
  <si>
    <t>Training Coordinator for Missionary Service Trainings Cental Asia</t>
  </si>
  <si>
    <t>Felipe</t>
  </si>
  <si>
    <t>Castillo</t>
  </si>
  <si>
    <t xml:space="preserve">Clifton </t>
  </si>
  <si>
    <t xml:space="preserve">Support for Interpretation Services </t>
  </si>
  <si>
    <t>Douglas Dakin</t>
  </si>
  <si>
    <t xml:space="preserve">Cook </t>
  </si>
  <si>
    <t>Quito</t>
  </si>
  <si>
    <t>Ecuador</t>
  </si>
  <si>
    <t>Work jointly with the Internal Audit Department in the audits and assist GBGM in the setup of regional offices, assist with all property and legal matters.</t>
  </si>
  <si>
    <t xml:space="preserve">Irving </t>
  </si>
  <si>
    <t>Cotto</t>
  </si>
  <si>
    <t>Allentown</t>
  </si>
  <si>
    <t xml:space="preserve">Honorarium: Participate in the National Plan Missionaries Retreat as worship and study leader, March 7-10, 2017 </t>
  </si>
  <si>
    <t>Maureen</t>
  </si>
  <si>
    <t>Cleary</t>
  </si>
  <si>
    <t>East Stroudsburg</t>
  </si>
  <si>
    <t>Leadership and Organizational Development Coach.</t>
  </si>
  <si>
    <t xml:space="preserve">Jerry </t>
  </si>
  <si>
    <t>Crabb</t>
  </si>
  <si>
    <t>Tampa</t>
  </si>
  <si>
    <t>Manage GBGM residential properties located in Tampa, Florida</t>
  </si>
  <si>
    <t>Sherry L.</t>
  </si>
  <si>
    <t>Daniels</t>
  </si>
  <si>
    <t>Norfolk</t>
  </si>
  <si>
    <t>Development and implementation of the scholarship program for the School of Congregational Development 2016</t>
  </si>
  <si>
    <t>Rachel</t>
  </si>
  <si>
    <t>Debos-Haigler</t>
  </si>
  <si>
    <t>Bethesda</t>
  </si>
  <si>
    <t>Young Adult Mission Service midterm and end term event for Global Mission Fellows in the US-2 track</t>
  </si>
  <si>
    <t>Kendra</t>
  </si>
  <si>
    <t>Dunbar</t>
  </si>
  <si>
    <t>Columbia</t>
  </si>
  <si>
    <t xml:space="preserve">Service Learning Scholarship Program </t>
  </si>
  <si>
    <t>Jane</t>
  </si>
  <si>
    <t>Dunn</t>
  </si>
  <si>
    <t>Glen Ellyn</t>
  </si>
  <si>
    <t>Maintain and update the UMVIM4Health.blogspot.com, a social networking tool for United Methodist Medical Volunteers in Mission (UMVIM).</t>
  </si>
  <si>
    <t>Alexis</t>
  </si>
  <si>
    <t xml:space="preserve">Francisco </t>
  </si>
  <si>
    <t>Bronx</t>
  </si>
  <si>
    <t>NY</t>
  </si>
  <si>
    <t>-</t>
  </si>
  <si>
    <t>Honorarium: Participation in the 25th Anniversary Celebration of the NPHLM</t>
  </si>
  <si>
    <t xml:space="preserve">Justo </t>
  </si>
  <si>
    <t>Gonzalez</t>
  </si>
  <si>
    <t>Decatur</t>
  </si>
  <si>
    <t>Amina</t>
  </si>
  <si>
    <t>Hanine</t>
  </si>
  <si>
    <t>New York</t>
  </si>
  <si>
    <t>Assisting and training other Leadersip Development Staff</t>
  </si>
  <si>
    <t>Barbara</t>
  </si>
  <si>
    <t xml:space="preserve">Hufner-Kemper </t>
  </si>
  <si>
    <t>Atlanta</t>
  </si>
  <si>
    <t>Provide training and coaching for Mission Roundtable Facilitors.</t>
  </si>
  <si>
    <t xml:space="preserve"> </t>
  </si>
  <si>
    <t>Hufner-Kemper</t>
  </si>
  <si>
    <t>Facilitator for the Missionary Trainings in the area of intercultural communication, intercultural conflict tranformation, third culture kids, bibliodrama, and leadership training for young adults</t>
  </si>
  <si>
    <t>Janjay K.</t>
  </si>
  <si>
    <t>Innis</t>
  </si>
  <si>
    <t>Norcross</t>
  </si>
  <si>
    <t xml:space="preserve">Honorarium: Participate in the Global Mission Fellows Training, July 10-August 2, 2018 </t>
  </si>
  <si>
    <t xml:space="preserve">Diane H. </t>
  </si>
  <si>
    <t>Johnson</t>
  </si>
  <si>
    <t>St. Louis</t>
  </si>
  <si>
    <t>MO</t>
  </si>
  <si>
    <t xml:space="preserve">Glenn Owen </t>
  </si>
  <si>
    <t xml:space="preserve">Kellum </t>
  </si>
  <si>
    <t>Lawrenceville</t>
  </si>
  <si>
    <t xml:space="preserve">Provide program visioning for GBGM's future program directions; act as local logistics contact in Atlanta; assist with staff recruitment in providing contacts and links </t>
  </si>
  <si>
    <t>Andrew Hojin</t>
  </si>
  <si>
    <t xml:space="preserve">Kim </t>
  </si>
  <si>
    <t xml:space="preserve">Oviedo </t>
  </si>
  <si>
    <t>Mission Volunteers Consultant focus on Korean Mission Volunteers.</t>
  </si>
  <si>
    <t>Mary Ellen</t>
  </si>
  <si>
    <t>Kris</t>
  </si>
  <si>
    <t>Provide legal services for Global Ministries; program service for Ministry with the Poor and Global Migration</t>
  </si>
  <si>
    <t>Troy</t>
  </si>
  <si>
    <t>LaRaviere</t>
  </si>
  <si>
    <t>Honorarium: Participation in the 25th Anniversary Celebration of the NPHL</t>
  </si>
  <si>
    <t>Dorlimar</t>
  </si>
  <si>
    <t>Lebron Malave</t>
  </si>
  <si>
    <t>Riverhead</t>
  </si>
  <si>
    <t>Honarirum: Participation in the 25th Anniversary Celebration of the NPHLM</t>
  </si>
  <si>
    <t xml:space="preserve">Christine </t>
  </si>
  <si>
    <t xml:space="preserve">Lee </t>
  </si>
  <si>
    <t>Harrington Park</t>
  </si>
  <si>
    <t>Assist with the compilation of the 2018 Prayer Calendar. Provide training to GBGM staff related to the Missionary Financial Services transition.</t>
  </si>
  <si>
    <t xml:space="preserve">Ruhong </t>
  </si>
  <si>
    <t xml:space="preserve">Liu </t>
  </si>
  <si>
    <t>Nanjing</t>
  </si>
  <si>
    <t>China</t>
  </si>
  <si>
    <t xml:space="preserve">China Program </t>
  </si>
  <si>
    <t>Jorge</t>
  </si>
  <si>
    <t>Lockward</t>
  </si>
  <si>
    <t>Julio</t>
  </si>
  <si>
    <t>Lozano</t>
  </si>
  <si>
    <t>Georgetown</t>
  </si>
  <si>
    <t xml:space="preserve">Patricia </t>
  </si>
  <si>
    <t>Luna</t>
  </si>
  <si>
    <t>Santa Rosa Beach</t>
  </si>
  <si>
    <t xml:space="preserve">Honorarium: Participate in the Church and Community Workers Bi-Annual Meeting, Lake Junaluska, North Carolina, November 7-9, 2017 </t>
  </si>
  <si>
    <t xml:space="preserve">Naomi </t>
  </si>
  <si>
    <t xml:space="preserve">Madsen </t>
  </si>
  <si>
    <t>El Cajon</t>
  </si>
  <si>
    <t xml:space="preserve">Coordinate Global Mission Fellows (GMF) affilitate gatherings and cultivating potential affilitates, provide technical assistance and develop long term program development models, partnerships and processes.  </t>
  </si>
  <si>
    <t xml:space="preserve">Steven </t>
  </si>
  <si>
    <t xml:space="preserve">Movsesian </t>
  </si>
  <si>
    <t>Microfinance Program Officer</t>
  </si>
  <si>
    <t>Wai</t>
  </si>
  <si>
    <t>Moy</t>
  </si>
  <si>
    <t>Brooklyn</t>
  </si>
  <si>
    <t xml:space="preserve">IT Program Service </t>
  </si>
  <si>
    <t>Susan</t>
  </si>
  <si>
    <t>Mullin</t>
  </si>
  <si>
    <t>Minneapolis</t>
  </si>
  <si>
    <t>MN</t>
  </si>
  <si>
    <t xml:space="preserve">Assist the Caretaker's of God's Creation program with strategic planning, marketing, and cultivation. </t>
  </si>
  <si>
    <t>Brandon</t>
  </si>
  <si>
    <t>Powell</t>
  </si>
  <si>
    <t>Boston</t>
  </si>
  <si>
    <t>MA</t>
  </si>
  <si>
    <t>Young Adult Missionary Services curriculum development coordinator</t>
  </si>
  <si>
    <t>Sunil Jacob</t>
  </si>
  <si>
    <t>Ram</t>
  </si>
  <si>
    <t>Uttar Pradesh</t>
  </si>
  <si>
    <t>INDIA</t>
  </si>
  <si>
    <t>Regional Auditor for the Asia Region</t>
  </si>
  <si>
    <t>Alexandra</t>
  </si>
  <si>
    <t>Salvatierra</t>
  </si>
  <si>
    <t>Rolling Hills Estate</t>
  </si>
  <si>
    <t>Malkanthi</t>
  </si>
  <si>
    <t>Silva</t>
  </si>
  <si>
    <t>Staten Island</t>
  </si>
  <si>
    <t>Brent</t>
  </si>
  <si>
    <t>Smith</t>
  </si>
  <si>
    <t>Brentwood</t>
  </si>
  <si>
    <t>Finance Analysis and Assessment</t>
  </si>
  <si>
    <t xml:space="preserve">Anatoliy </t>
  </si>
  <si>
    <t xml:space="preserve">Suslovich </t>
  </si>
  <si>
    <t xml:space="preserve">NY </t>
  </si>
  <si>
    <t>Eugene</t>
  </si>
  <si>
    <t>Tetteh</t>
  </si>
  <si>
    <t>Participation in the Eurasia Summit in Washington, D.C., May 5-7, 2017</t>
  </si>
  <si>
    <t>Luis Mauricio</t>
  </si>
  <si>
    <t>Velasquez</t>
  </si>
  <si>
    <t>Technical Assistance and Strategic Planning for NPHLM social media outlets</t>
  </si>
  <si>
    <t xml:space="preserve">Dr. Ted R. </t>
  </si>
  <si>
    <t>Winneberger</t>
  </si>
  <si>
    <t>Wilmington</t>
  </si>
  <si>
    <t>NC</t>
  </si>
  <si>
    <t xml:space="preserve">Medical consultant for GBGM missionaries.   </t>
  </si>
  <si>
    <t xml:space="preserve">Care &amp; Counseling Center of Georgia, Inc. (Linda Bailey) </t>
  </si>
  <si>
    <t xml:space="preserve">Decatur </t>
  </si>
  <si>
    <t xml:space="preserve">Provide pastoral counseling, assessment and training for missionaries. </t>
  </si>
  <si>
    <t>Next Generation Fundraising, Inc.</t>
  </si>
  <si>
    <t xml:space="preserve">Berwyn </t>
  </si>
  <si>
    <t>Provide fundraising training and resources to GBGM and UMCOR</t>
  </si>
  <si>
    <t xml:space="preserve">Virginia Institute of Pastoral Care </t>
  </si>
  <si>
    <t>Richmond</t>
  </si>
  <si>
    <t>Provide psychological assessments of candidates for missionary services</t>
  </si>
  <si>
    <t>Carol</t>
  </si>
  <si>
    <t>Flores</t>
  </si>
  <si>
    <t>Houston</t>
  </si>
  <si>
    <t xml:space="preserve">US Disaster Response services </t>
  </si>
  <si>
    <t xml:space="preserve">James L. </t>
  </si>
  <si>
    <t xml:space="preserve">Gulley </t>
  </si>
  <si>
    <t>Broomfield</t>
  </si>
  <si>
    <t>CO</t>
  </si>
  <si>
    <t xml:space="preserve">Coordinate the work of GBGM and UMCOR in Haiti </t>
  </si>
  <si>
    <t>Nikki</t>
  </si>
  <si>
    <t>Leaverton</t>
  </si>
  <si>
    <t>Waco</t>
  </si>
  <si>
    <t>Provide training in areas of Disaster Case Management and Emotional/Spiritual Care; provide training materials as needed.</t>
  </si>
  <si>
    <t xml:space="preserve">Elizabeth </t>
  </si>
  <si>
    <t>McDevitt</t>
  </si>
  <si>
    <t>Whiting</t>
  </si>
  <si>
    <t xml:space="preserve">NJ </t>
  </si>
  <si>
    <t>Provide training to UMC volunteers, conference staff and staff of partner organizations in the areas of Disaster Case Management, Connecting Neighbors.</t>
  </si>
  <si>
    <t>Kelli A.</t>
  </si>
  <si>
    <t>Mineard</t>
  </si>
  <si>
    <t>West Chester</t>
  </si>
  <si>
    <t>Coordinate the revision of an Office of US Foreign Disaster Assistance (OFDA) funded Concept Note and development of a proposal submission for East Darfur State. Consultant will work in collaboration with the UMCOR Sudan Country Office and UMCOR Headquarter.</t>
  </si>
  <si>
    <t xml:space="preserve">Susan </t>
  </si>
  <si>
    <t>Minnieapolis</t>
  </si>
  <si>
    <t>Earthkeepers training, evaluation and development</t>
  </si>
  <si>
    <t xml:space="preserve">Angela Tackett   </t>
  </si>
  <si>
    <t>Overstreet</t>
  </si>
  <si>
    <t xml:space="preserve">Spring Hill </t>
  </si>
  <si>
    <t>Christy</t>
  </si>
  <si>
    <t>Brownsville</t>
  </si>
  <si>
    <t xml:space="preserve">Barbara </t>
  </si>
  <si>
    <t xml:space="preserve">Tripp </t>
  </si>
  <si>
    <t>Raleigh</t>
  </si>
  <si>
    <t>US Diaster Response services</t>
  </si>
  <si>
    <t xml:space="preserve">Tim </t>
  </si>
  <si>
    <t>Vermande</t>
  </si>
  <si>
    <t>Indianapolis</t>
  </si>
  <si>
    <t>Communication Specialist in support the communications needs of the disability Ministry  Committee relating to promotion of the disability ministries' work towards acceddibility/inclusion.</t>
  </si>
  <si>
    <t>Communication Specialist in support the communications needs of the UM Commettee on Deaf and Hard of Hearing Ministries relating to promotion of UMCDHM's work towards equipping and advocating access and inclusion</t>
  </si>
  <si>
    <t xml:space="preserve">Wendy </t>
  </si>
  <si>
    <t>Vencuss</t>
  </si>
  <si>
    <t>Bellmore</t>
  </si>
  <si>
    <t>Provide 'Disaster Spirtiual and Emotional Care Training to annual conference and jurisdictions of UMC; and develop curriculums for the trainngs</t>
  </si>
  <si>
    <t>Leo</t>
  </si>
  <si>
    <t>Yates, Jr.</t>
  </si>
  <si>
    <t>Severn</t>
  </si>
  <si>
    <t>Supporting the UM Committee on Deaf and Hard of Hearing Ministries related to work towards equipping and advocating access/inclusion.</t>
  </si>
  <si>
    <t>Outreach Therary Consultants, INC, P.S.</t>
  </si>
  <si>
    <t>Spokane</t>
  </si>
  <si>
    <t>Supporting and staffing the work of the Disability Ministries Committee relating to disability ministries/accessibility/inclusion.</t>
  </si>
  <si>
    <t>Freelance</t>
  </si>
  <si>
    <t>Luc</t>
  </si>
  <si>
    <t>Delporte</t>
  </si>
  <si>
    <t>Interpretation services</t>
  </si>
  <si>
    <t>Natalia</t>
  </si>
  <si>
    <t>Ferreira</t>
  </si>
  <si>
    <t>Smyrna</t>
  </si>
  <si>
    <t>Mariela Elen</t>
  </si>
  <si>
    <t>Shaw</t>
  </si>
  <si>
    <t>Freelance translation service</t>
  </si>
  <si>
    <t xml:space="preserve">GRAND TOTAL </t>
  </si>
  <si>
    <t>Reference</t>
  </si>
  <si>
    <t>Ahmed Saleban Mohammed</t>
  </si>
  <si>
    <t>City Center</t>
  </si>
  <si>
    <t>Oslo</t>
  </si>
  <si>
    <t>June 2017</t>
  </si>
  <si>
    <t>5 days of interpretation at Oslo meeting</t>
  </si>
  <si>
    <t>ASHLEY DREFF</t>
  </si>
  <si>
    <t>March 2017</t>
  </si>
  <si>
    <t>Report on Colloquy on Human Sexuality</t>
  </si>
  <si>
    <t>ISABELLE BERGER</t>
  </si>
  <si>
    <t>Vail</t>
  </si>
  <si>
    <t>02/21/17</t>
  </si>
  <si>
    <t>French interpretation for teleconference</t>
  </si>
  <si>
    <t>KARINA LASHLEY</t>
  </si>
  <si>
    <t>Glenview</t>
  </si>
  <si>
    <t>May 2017</t>
  </si>
  <si>
    <t>Translation of document from English to French</t>
  </si>
  <si>
    <t>RTI</t>
  </si>
  <si>
    <t>12/14/15-12/31/16</t>
  </si>
  <si>
    <t>Logic Model Development</t>
  </si>
  <si>
    <t>SUSAN BRUMBAUGH</t>
  </si>
  <si>
    <t>July 2017</t>
  </si>
  <si>
    <t>CT Agency Evaluation Meeting</t>
  </si>
  <si>
    <t>TCC GROUP INC</t>
  </si>
  <si>
    <t>January 2017 to July 2017</t>
  </si>
  <si>
    <t>Evaluation Support</t>
  </si>
  <si>
    <t>General Board of Church and Society</t>
  </si>
  <si>
    <t>NAME</t>
  </si>
  <si>
    <t>ADDRESS</t>
  </si>
  <si>
    <t>CITY</t>
  </si>
  <si>
    <t>STATE</t>
  </si>
  <si>
    <t>ZIP</t>
  </si>
  <si>
    <t>CONTRACT PERIOD</t>
  </si>
  <si>
    <t>Originating Document Number</t>
  </si>
  <si>
    <t>Description</t>
  </si>
  <si>
    <t>AMOUNT</t>
  </si>
  <si>
    <t>RICHARD AMALVY</t>
  </si>
  <si>
    <t>56 AVENUELUCIEN-COUDERT</t>
  </si>
  <si>
    <t>CASTRES</t>
  </si>
  <si>
    <t>FRANCE</t>
  </si>
  <si>
    <t>July - Sept 2017</t>
  </si>
  <si>
    <t>Strategic Planning/Training</t>
  </si>
  <si>
    <t>RA071717</t>
  </si>
  <si>
    <t>STAFF EVALUATION PROCESS</t>
  </si>
  <si>
    <t>SCREENTHEM</t>
  </si>
  <si>
    <t>PO BOX 7600</t>
  </si>
  <si>
    <t>ALEXANDRIA</t>
  </si>
  <si>
    <t>22307-0600</t>
  </si>
  <si>
    <t>No contract - as needed basis</t>
  </si>
  <si>
    <t>Employment background check</t>
  </si>
  <si>
    <t>17460</t>
  </si>
  <si>
    <t>Purchases</t>
  </si>
  <si>
    <t>CULTURAL CANDOR, INC</t>
  </si>
  <si>
    <t>2021 NORTH ATLANTIC AVE.</t>
  </si>
  <si>
    <t>COCOA BEACH</t>
  </si>
  <si>
    <t>Cultural competency training for staff</t>
  </si>
  <si>
    <t>UMC110317</t>
  </si>
  <si>
    <t>TRAINING NOV 3, 2017</t>
  </si>
  <si>
    <t>FLORES, DANIEL</t>
  </si>
  <si>
    <t>7405 COLCHESTER DR.</t>
  </si>
  <si>
    <t>CLINTON</t>
  </si>
  <si>
    <t>Building maintenance (cleaning)</t>
  </si>
  <si>
    <t>122</t>
  </si>
  <si>
    <t>CLEANING APT &amp; REFRIGERATOR</t>
  </si>
  <si>
    <t>FOCUS FUNDRAISIING, LLC</t>
  </si>
  <si>
    <t>4800 WESTERN AVE.</t>
  </si>
  <si>
    <t>BETHESDA</t>
  </si>
  <si>
    <t>October 2017 - April 2018</t>
  </si>
  <si>
    <t>Fund raising/development assessment</t>
  </si>
  <si>
    <t>GBCS-002</t>
  </si>
  <si>
    <t>DEVELOPMENT ASSESSMENT</t>
  </si>
  <si>
    <t>JACKSON H. DAY</t>
  </si>
  <si>
    <t>719 MAIDEN CHOICE LN.</t>
  </si>
  <si>
    <t>CATONSVILLE</t>
  </si>
  <si>
    <t>January 1 - December 31, 2017</t>
  </si>
  <si>
    <t>Healthcare program consultant</t>
  </si>
  <si>
    <t>203</t>
  </si>
  <si>
    <t>CONSULTANT FEE-FEB 2017</t>
  </si>
  <si>
    <t>K_STREET CONSULTING, LLC</t>
  </si>
  <si>
    <t>1432 K STREET, NW</t>
  </si>
  <si>
    <t>IT Support</t>
  </si>
  <si>
    <t>THE OGLIVY GROUP, LLC</t>
  </si>
  <si>
    <t>PO BOX 781983</t>
  </si>
  <si>
    <t>October - December 2017</t>
  </si>
  <si>
    <t>Public Relations/Media Training</t>
  </si>
  <si>
    <t>91419515</t>
  </si>
  <si>
    <t>PROF SVCS - PR TRAINING-PYT 1</t>
  </si>
  <si>
    <t>MERCER</t>
  </si>
  <si>
    <t>Per GCFA</t>
  </si>
  <si>
    <t>Mercer - Compensation analysis</t>
  </si>
  <si>
    <t>IDEALIST</t>
  </si>
  <si>
    <t>389 5th Ave 9th Floor</t>
  </si>
  <si>
    <t>HR job posting</t>
  </si>
  <si>
    <t>Action W/O Borders</t>
  </si>
  <si>
    <t>KATHERINE BETH REILLY</t>
  </si>
  <si>
    <t>4003 BROADSTONE ST.</t>
  </si>
  <si>
    <t>FREDERICK</t>
  </si>
  <si>
    <t>January - June 2017</t>
  </si>
  <si>
    <t>Team Building Training</t>
  </si>
  <si>
    <t>KBR03302017</t>
  </si>
  <si>
    <t>PYT 3-MAR2017 CONSULTANT FEE</t>
  </si>
  <si>
    <t>SNI COMPANIES CORP</t>
  </si>
  <si>
    <t>PO BOX 814238</t>
  </si>
  <si>
    <t>HOLLYWOOD</t>
  </si>
  <si>
    <t>33081-4238</t>
  </si>
  <si>
    <t>Temporary staff - Receptionist &amp; GS Assistant</t>
  </si>
  <si>
    <t>254622</t>
  </si>
  <si>
    <t>LINKEDIN</t>
  </si>
  <si>
    <t>PO BOX 791250</t>
  </si>
  <si>
    <t>BALTIMORE</t>
  </si>
  <si>
    <t>21279-1250</t>
  </si>
  <si>
    <t>948709272017</t>
  </si>
  <si>
    <t>LINKEDIN JOB POSTINGS</t>
  </si>
  <si>
    <t>TRUST SECURITY SERVICES, INC</t>
  </si>
  <si>
    <t>9400 LIVINGSTON RD.</t>
  </si>
  <si>
    <t>FORT WASHINGTON</t>
  </si>
  <si>
    <t>After hours building security</t>
  </si>
  <si>
    <t>4593</t>
  </si>
  <si>
    <t>FRNT DESK-D LEWIS</t>
  </si>
  <si>
    <t>USA STAFFING SERVICES</t>
  </si>
  <si>
    <t>PO BOX 310754</t>
  </si>
  <si>
    <t>BOCA RATON</t>
  </si>
  <si>
    <t>33431-0754</t>
  </si>
  <si>
    <t>USTS2783</t>
  </si>
  <si>
    <t>SUCERITY SVC 6/28</t>
  </si>
  <si>
    <t>MERRILEE WINEINGER</t>
  </si>
  <si>
    <t>1381 DRAKES CREEK RD.</t>
  </si>
  <si>
    <t>February - April 2017</t>
  </si>
  <si>
    <t>Healthcare Organizing</t>
  </si>
  <si>
    <t>MW05112017</t>
  </si>
  <si>
    <t>HEALTHCARE ORGANIZING-TN</t>
  </si>
  <si>
    <t>Address</t>
  </si>
  <si>
    <t>Zip</t>
  </si>
  <si>
    <t>Period</t>
  </si>
  <si>
    <t>Betabox Technical Solutions</t>
  </si>
  <si>
    <t>1788 Warfield Drive</t>
  </si>
  <si>
    <t>Clarksville</t>
  </si>
  <si>
    <t>37403-5964</t>
  </si>
  <si>
    <t>January - March 2017</t>
  </si>
  <si>
    <t>Software support</t>
  </si>
  <si>
    <t>Ebridge INC</t>
  </si>
  <si>
    <t>1018 North Ward Street</t>
  </si>
  <si>
    <t>Cloud file storage</t>
  </si>
  <si>
    <t>ISTS</t>
  </si>
  <si>
    <t>1321 Murfreesboro Pike, Suite 800</t>
  </si>
  <si>
    <t>37217-2698</t>
  </si>
  <si>
    <t xml:space="preserve">Administer Scholarships </t>
  </si>
  <si>
    <t>Johnson Business Technology</t>
  </si>
  <si>
    <t>5016 Spedale Ct.  #120</t>
  </si>
  <si>
    <t>Spring Hill</t>
  </si>
  <si>
    <t>Phone system maintenace/trouble shooting</t>
  </si>
  <si>
    <t>Barbara Nye</t>
  </si>
  <si>
    <t>1204 Choctaw Trail</t>
  </si>
  <si>
    <t>Course of Study consultant services</t>
  </si>
  <si>
    <t>Beauty Maenzanise</t>
  </si>
  <si>
    <t>Global Work in Africa</t>
  </si>
  <si>
    <t>Officeteam</t>
  </si>
  <si>
    <t>12400 Collections Center Dr</t>
  </si>
  <si>
    <t>Staffing needs</t>
  </si>
  <si>
    <t>Salesforce.com Inc</t>
  </si>
  <si>
    <t>P O Box 39000</t>
  </si>
  <si>
    <t>San Francisco</t>
  </si>
  <si>
    <t>Quarterly support</t>
  </si>
  <si>
    <t>Martin Dwomoh-Tweneboah</t>
  </si>
  <si>
    <t>Linfield College</t>
  </si>
  <si>
    <t>OR</t>
  </si>
  <si>
    <t>Contracted work for IT at Africa University</t>
  </si>
  <si>
    <t>ROI Institute</t>
  </si>
  <si>
    <t>350 Crossbrook Drive</t>
  </si>
  <si>
    <t>Chelsea</t>
  </si>
  <si>
    <t>2017-2018</t>
  </si>
  <si>
    <t>Leadership feasibility study</t>
  </si>
  <si>
    <t>Virsys12</t>
  </si>
  <si>
    <t>278 Franklin Road, Suite 350</t>
  </si>
  <si>
    <t>January - August</t>
  </si>
  <si>
    <t>monthly support for salesforce</t>
  </si>
  <si>
    <t>GCFA Development Center</t>
  </si>
  <si>
    <t>Fundraising services</t>
  </si>
  <si>
    <t>Bruce Fenner</t>
  </si>
  <si>
    <t>4497 Granny Smith Court</t>
  </si>
  <si>
    <t>Egg Harbor</t>
  </si>
  <si>
    <t>October- December 2017</t>
  </si>
  <si>
    <t>UMEA consulting during staff transition</t>
  </si>
  <si>
    <t>Jill Uhrine</t>
  </si>
  <si>
    <t>6644 Bethesda Arno Road</t>
  </si>
  <si>
    <t>Thompson Station</t>
  </si>
  <si>
    <t>July 2017-January 2018</t>
  </si>
  <si>
    <t>Salesforce consulting</t>
  </si>
  <si>
    <t>Mark Davies</t>
  </si>
  <si>
    <t>2733 NW 155th</t>
  </si>
  <si>
    <t>Edmond</t>
  </si>
  <si>
    <t>GEF US Hub at Oklahoma City University</t>
  </si>
  <si>
    <t>Transperfect Global Inc</t>
  </si>
  <si>
    <t>3 Park Avenue 39th Floor</t>
  </si>
  <si>
    <t xml:space="preserve">New York </t>
  </si>
  <si>
    <t>2017 meetings</t>
  </si>
  <si>
    <t>Translattive services for CCTEF meetings</t>
  </si>
  <si>
    <t>GSCROW</t>
  </si>
  <si>
    <t>General Commission on the Status and Role of Women</t>
  </si>
  <si>
    <t>Partnership with GCSROW for Pipeline Study</t>
  </si>
  <si>
    <t>GBHEM - AFRICA UNIVERSITY</t>
  </si>
  <si>
    <t>Richard Fotsin</t>
  </si>
  <si>
    <t>4212 Shoals Dr</t>
  </si>
  <si>
    <t>Okemos</t>
  </si>
  <si>
    <t>Computer Support</t>
  </si>
  <si>
    <t>Lloyd Rollins</t>
  </si>
  <si>
    <t>6159 Stone Path Circle</t>
  </si>
  <si>
    <t>Centreville</t>
  </si>
  <si>
    <t xml:space="preserve">Fund Raising </t>
  </si>
  <si>
    <t>Dabale Wehnam Peter</t>
  </si>
  <si>
    <t>Africa Unviersity</t>
  </si>
  <si>
    <t>Mutare</t>
  </si>
  <si>
    <t>University Consulting</t>
  </si>
  <si>
    <t>Baltimore Conf</t>
  </si>
  <si>
    <t>11711 E Market Place</t>
  </si>
  <si>
    <t>Fulton</t>
  </si>
  <si>
    <t>20759-2594</t>
  </si>
  <si>
    <t>GCFA</t>
  </si>
  <si>
    <t>UMC Development Center Svcs</t>
  </si>
  <si>
    <t>Riverside Group, LLC</t>
  </si>
  <si>
    <t>102 Falling Leaf Lane</t>
  </si>
  <si>
    <t>Elgin</t>
  </si>
  <si>
    <t>SC</t>
  </si>
  <si>
    <t>Ednowment Campaign</t>
  </si>
  <si>
    <t>General Commission on Archives and History</t>
  </si>
  <si>
    <t>Amount</t>
  </si>
  <si>
    <t>ANISSA NEW-WALKER</t>
  </si>
  <si>
    <t>Upper Nyack</t>
  </si>
  <si>
    <t>January 2017 to September 2017</t>
  </si>
  <si>
    <t>Social Media, Outreach Vital Conversations</t>
  </si>
  <si>
    <t>APTITUDE ANALYTICS</t>
  </si>
  <si>
    <t>Middletown</t>
  </si>
  <si>
    <t>May 2017 to December 2017</t>
  </si>
  <si>
    <t>Performance Preview -SFA</t>
  </si>
  <si>
    <t>BURTON, GARLINDA</t>
  </si>
  <si>
    <t>January 2017 to December 2017</t>
  </si>
  <si>
    <t>Vital Conversations 3, Human Sexuality and Communications Consulting</t>
  </si>
  <si>
    <t>Candice Johnson</t>
  </si>
  <si>
    <t>Astoria</t>
  </si>
  <si>
    <t>July 2017 to December 2017</t>
  </si>
  <si>
    <t>Marketing Consulting</t>
  </si>
  <si>
    <t>CARSON RESEARCH CONSULTING</t>
  </si>
  <si>
    <t>Baltimore</t>
  </si>
  <si>
    <t>October 2017 to December 2017</t>
  </si>
  <si>
    <t>Stakeholder Engagement</t>
  </si>
  <si>
    <t>DJB Evaluation Consulting LLC</t>
  </si>
  <si>
    <t>Rockville</t>
  </si>
  <si>
    <t>July 2017 to October 2017</t>
  </si>
  <si>
    <t>Agency Evaluation to Support CT's Logic Model</t>
  </si>
  <si>
    <t>GREENBERG, BARBARA</t>
  </si>
  <si>
    <t>January 2017 to February 2017</t>
  </si>
  <si>
    <t>CORR Action Fund Consulting</t>
  </si>
  <si>
    <t>GWENDOLYN WHIDDEN</t>
  </si>
  <si>
    <t>Lewiston</t>
  </si>
  <si>
    <t>ME</t>
  </si>
  <si>
    <t>February 2017 to March 2017</t>
  </si>
  <si>
    <t>Uploading Video to YouTube</t>
  </si>
  <si>
    <t>HENDERSON, REGINA</t>
  </si>
  <si>
    <t>Consultation for Central Conferences Board Meeting</t>
  </si>
  <si>
    <t>JAMES KEAT</t>
  </si>
  <si>
    <t>Vital conversations promo</t>
  </si>
  <si>
    <t>MARGARET WILBUR</t>
  </si>
  <si>
    <t>South Burlington</t>
  </si>
  <si>
    <t>VT</t>
  </si>
  <si>
    <t xml:space="preserve">Create and Embed Goople Map for Immersion Experience Project </t>
  </si>
  <si>
    <t>MICHAEL HERMAN ASSOCIATES</t>
  </si>
  <si>
    <t>Albuquerque</t>
  </si>
  <si>
    <t>NM</t>
  </si>
  <si>
    <t>January 2017 to April 2017</t>
  </si>
  <si>
    <t>Open Space Meeting Planning</t>
  </si>
  <si>
    <t>NEIL ALEXANDER</t>
  </si>
  <si>
    <t>May 2017 to July 2017</t>
  </si>
  <si>
    <t>Publishing strategic planning and operational planning</t>
  </si>
  <si>
    <t>Paul James</t>
  </si>
  <si>
    <t>Cary</t>
  </si>
  <si>
    <t>August 2016 to March 2017</t>
  </si>
  <si>
    <t>Equity Resources</t>
  </si>
  <si>
    <t>RIVERSIDE GROUP</t>
  </si>
  <si>
    <t>Dec 2016 to January 2017</t>
  </si>
  <si>
    <t>Central Conference Surveys</t>
  </si>
  <si>
    <t>Convocation for Pastors of Black Churches, Central Conference Surveys</t>
  </si>
  <si>
    <t>Philippines CC Roundtable research, GCRR Board Meeting</t>
  </si>
  <si>
    <t>April 2017 to October 2017</t>
  </si>
  <si>
    <t>Consultation -Philippines &amp;Africa CC Symposium</t>
  </si>
  <si>
    <t>November 2017 to December 2017</t>
  </si>
  <si>
    <t>Consultation for GCRR Work with Central Conferences</t>
  </si>
  <si>
    <t>THE PHILANTHROPIC GROUP</t>
  </si>
  <si>
    <t>March 2017 to November 2017</t>
  </si>
  <si>
    <t>United Methodist Communications</t>
  </si>
  <si>
    <t>Gresham Smith &amp; Partners</t>
  </si>
  <si>
    <t>2/5/17-12/31/17</t>
  </si>
  <si>
    <t>Macro- and Yield Study</t>
  </si>
  <si>
    <t>Tribridge Holdings</t>
  </si>
  <si>
    <t xml:space="preserve">Pittsburgh </t>
  </si>
  <si>
    <t>11/1/17-12/31/17</t>
  </si>
  <si>
    <t>POC for integrating Dynamics GP with other IT Systems</t>
  </si>
  <si>
    <t>Marketo</t>
  </si>
  <si>
    <t xml:space="preserve">Dallas </t>
  </si>
  <si>
    <t>1/1/17-12/31/17</t>
  </si>
  <si>
    <t>Email Marketing</t>
  </si>
  <si>
    <t>Arke Systems LLC</t>
  </si>
  <si>
    <t>Strategy Workshop</t>
  </si>
  <si>
    <t>Karchner</t>
  </si>
  <si>
    <t>Collegeville</t>
  </si>
  <si>
    <t>5/1/17-12/20/17</t>
  </si>
  <si>
    <t xml:space="preserve">Market Research </t>
  </si>
  <si>
    <t>Telepoll</t>
  </si>
  <si>
    <t>Toronto</t>
  </si>
  <si>
    <t>Canada</t>
  </si>
  <si>
    <t>Brand Tracking Study</t>
  </si>
  <si>
    <t>Ethink</t>
  </si>
  <si>
    <t>Fallsont</t>
  </si>
  <si>
    <t>Moodle Support &amp; Hosting</t>
  </si>
  <si>
    <t>Barna Research</t>
  </si>
  <si>
    <t xml:space="preserve">Ventura </t>
  </si>
  <si>
    <t>9/18-2/28/18</t>
  </si>
  <si>
    <t>Research Seeker Study</t>
  </si>
  <si>
    <t>Johnson Business Technology Solutions</t>
  </si>
  <si>
    <t>8/20-12/31/2017</t>
  </si>
  <si>
    <t>VoIP System Support</t>
  </si>
  <si>
    <t>Serendebyte</t>
  </si>
  <si>
    <t>7/24-12/31/17</t>
  </si>
  <si>
    <t>Pega Software implementation</t>
  </si>
  <si>
    <t>As part of its oversight function, GCFA shall prepare and make available an annual listing of all consulting contracts entered into by agencies and organizations amenable to the Connectional Table. This shall also include the Council of Bishops. This listing will be prepared by March 1 of each year and will include contracts in place during the preceding calendar year. The list will include the name of the individual or corporate entity, address, length and purpose of the contract and the amount of money paid for the contractor.</t>
  </si>
  <si>
    <t>General Commission on Religion and Race</t>
  </si>
  <si>
    <r>
      <rPr>
        <sz val="11"/>
        <color rgb="FF3B3B3B"/>
        <rFont val="Calibri"/>
        <family val="2"/>
        <scheme val="minor"/>
      </rPr>
      <t xml:space="preserve">Olga </t>
    </r>
    <r>
      <rPr>
        <sz val="11"/>
        <color rgb="FF262626"/>
        <rFont val="Calibri"/>
        <family val="2"/>
        <scheme val="minor"/>
      </rPr>
      <t>Batova</t>
    </r>
  </si>
  <si>
    <r>
      <rPr>
        <sz val="11"/>
        <color rgb="FF3B3B3B"/>
        <rFont val="Calibri"/>
        <family val="2"/>
        <scheme val="minor"/>
      </rPr>
      <t>2169 Bergen Rd</t>
    </r>
  </si>
  <si>
    <r>
      <rPr>
        <sz val="11"/>
        <color rgb="FF3B3B3B"/>
        <rFont val="Calibri"/>
        <family val="2"/>
        <scheme val="minor"/>
      </rPr>
      <t>G</t>
    </r>
    <r>
      <rPr>
        <sz val="11"/>
        <color rgb="FF595959"/>
        <rFont val="Calibri"/>
        <family val="2"/>
        <scheme val="minor"/>
      </rPr>
      <t>u</t>
    </r>
    <r>
      <rPr>
        <sz val="11"/>
        <color rgb="FF262626"/>
        <rFont val="Calibri"/>
        <family val="2"/>
        <scheme val="minor"/>
      </rPr>
      <t xml:space="preserve">lf </t>
    </r>
    <r>
      <rPr>
        <sz val="11"/>
        <color rgb="FF3B3B3B"/>
        <rFont val="Calibri"/>
        <family val="2"/>
        <scheme val="minor"/>
      </rPr>
      <t>Bre</t>
    </r>
    <r>
      <rPr>
        <sz val="11"/>
        <color rgb="FF595959"/>
        <rFont val="Calibri"/>
        <family val="2"/>
        <scheme val="minor"/>
      </rPr>
      <t>e</t>
    </r>
    <r>
      <rPr>
        <sz val="11"/>
        <color rgb="FF3B3B3B"/>
        <rFont val="Calibri"/>
        <family val="2"/>
        <scheme val="minor"/>
      </rPr>
      <t>z</t>
    </r>
    <r>
      <rPr>
        <sz val="11"/>
        <color rgb="FF595959"/>
        <rFont val="Calibri"/>
        <family val="2"/>
        <scheme val="minor"/>
      </rPr>
      <t>e</t>
    </r>
  </si>
  <si>
    <r>
      <rPr>
        <sz val="11"/>
        <color rgb="FF3B3B3B"/>
        <rFont val="Calibri"/>
        <family val="2"/>
        <scheme val="minor"/>
      </rPr>
      <t>FL</t>
    </r>
  </si>
  <si>
    <r>
      <rPr>
        <sz val="11"/>
        <color rgb="FF262626"/>
        <rFont val="Calibri"/>
        <family val="2"/>
        <scheme val="minor"/>
      </rPr>
      <t>Translation</t>
    </r>
  </si>
  <si>
    <r>
      <rPr>
        <sz val="11"/>
        <color rgb="FF3B3B3B"/>
        <rFont val="Calibri"/>
        <family val="2"/>
        <scheme val="minor"/>
      </rPr>
      <t>Magaela Bethune</t>
    </r>
  </si>
  <si>
    <r>
      <rPr>
        <sz val="11"/>
        <color rgb="FF262626"/>
        <rFont val="Calibri"/>
        <family val="2"/>
        <scheme val="minor"/>
      </rPr>
      <t xml:space="preserve">2999 </t>
    </r>
    <r>
      <rPr>
        <sz val="11"/>
        <color rgb="FF3B3B3B"/>
        <rFont val="Calibri"/>
        <family val="2"/>
        <scheme val="minor"/>
      </rPr>
      <t xml:space="preserve">Smith Springs </t>
    </r>
    <r>
      <rPr>
        <sz val="11"/>
        <color rgb="FF262626"/>
        <rFont val="Calibri"/>
        <family val="2"/>
        <scheme val="minor"/>
      </rPr>
      <t>Rd 14A</t>
    </r>
  </si>
  <si>
    <r>
      <rPr>
        <sz val="11"/>
        <color rgb="FF3B3B3B"/>
        <rFont val="Calibri"/>
        <family val="2"/>
        <scheme val="minor"/>
      </rPr>
      <t>Nashville</t>
    </r>
  </si>
  <si>
    <r>
      <rPr>
        <sz val="11"/>
        <color rgb="FF262626"/>
        <rFont val="Calibri"/>
        <family val="2"/>
        <scheme val="minor"/>
      </rPr>
      <t>TN</t>
    </r>
  </si>
  <si>
    <r>
      <rPr>
        <sz val="11"/>
        <color rgb="FF262626"/>
        <rFont val="Calibri"/>
        <family val="2"/>
        <scheme val="minor"/>
      </rPr>
      <t xml:space="preserve">Data </t>
    </r>
    <r>
      <rPr>
        <sz val="11"/>
        <color rgb="FF3B3B3B"/>
        <rFont val="Calibri"/>
        <family val="2"/>
        <scheme val="minor"/>
      </rPr>
      <t>Ana</t>
    </r>
    <r>
      <rPr>
        <sz val="11"/>
        <color rgb="FF808080"/>
        <rFont val="Calibri"/>
        <family val="2"/>
        <scheme val="minor"/>
      </rPr>
      <t>l</t>
    </r>
    <r>
      <rPr>
        <sz val="11"/>
        <color rgb="FF3B3B3B"/>
        <rFont val="Calibri"/>
        <family val="2"/>
        <scheme val="minor"/>
      </rPr>
      <t>ysis</t>
    </r>
  </si>
  <si>
    <r>
      <rPr>
        <sz val="11"/>
        <color rgb="FF3B3B3B"/>
        <rFont val="Calibri"/>
        <family val="2"/>
        <scheme val="minor"/>
      </rPr>
      <t xml:space="preserve">Hwa Young </t>
    </r>
    <r>
      <rPr>
        <sz val="11"/>
        <color rgb="FF262626"/>
        <rFont val="Calibri"/>
        <family val="2"/>
        <scheme val="minor"/>
      </rPr>
      <t>Chong</t>
    </r>
  </si>
  <si>
    <r>
      <rPr>
        <sz val="11"/>
        <color rgb="FF262626"/>
        <rFont val="Calibri"/>
        <family val="2"/>
        <scheme val="minor"/>
      </rPr>
      <t>721Harlem Ave</t>
    </r>
  </si>
  <si>
    <r>
      <rPr>
        <sz val="11"/>
        <color rgb="FF262626"/>
        <rFont val="Calibri"/>
        <family val="2"/>
        <scheme val="minor"/>
      </rPr>
      <t>Glenview</t>
    </r>
  </si>
  <si>
    <r>
      <rPr>
        <sz val="11"/>
        <color rgb="FF262626"/>
        <rFont val="Calibri"/>
        <family val="2"/>
        <scheme val="minor"/>
      </rPr>
      <t>IL</t>
    </r>
  </si>
  <si>
    <r>
      <rPr>
        <sz val="11"/>
        <color rgb="FF262626"/>
        <rFont val="Calibri"/>
        <family val="2"/>
        <scheme val="minor"/>
      </rPr>
      <t>Trans</t>
    </r>
    <r>
      <rPr>
        <sz val="11"/>
        <color rgb="FF595959"/>
        <rFont val="Calibri"/>
        <family val="2"/>
        <scheme val="minor"/>
      </rPr>
      <t>l</t>
    </r>
    <r>
      <rPr>
        <sz val="11"/>
        <color rgb="FF3B3B3B"/>
        <rFont val="Calibri"/>
        <family val="2"/>
        <scheme val="minor"/>
      </rPr>
      <t>ation</t>
    </r>
  </si>
  <si>
    <r>
      <rPr>
        <sz val="11"/>
        <color rgb="FF3B3B3B"/>
        <rFont val="Calibri"/>
        <family val="2"/>
        <scheme val="minor"/>
      </rPr>
      <t xml:space="preserve">D </t>
    </r>
    <r>
      <rPr>
        <sz val="11"/>
        <color rgb="FF262626"/>
        <rFont val="Calibri"/>
        <family val="2"/>
        <scheme val="minor"/>
      </rPr>
      <t>Scott Media</t>
    </r>
  </si>
  <si>
    <r>
      <rPr>
        <sz val="11"/>
        <color rgb="FF3B3B3B"/>
        <rFont val="Calibri"/>
        <family val="2"/>
        <scheme val="minor"/>
      </rPr>
      <t xml:space="preserve">Po Box </t>
    </r>
    <r>
      <rPr>
        <sz val="11"/>
        <color rgb="FF262626"/>
        <rFont val="Calibri"/>
        <family val="2"/>
        <scheme val="minor"/>
      </rPr>
      <t>1484</t>
    </r>
  </si>
  <si>
    <r>
      <rPr>
        <sz val="11"/>
        <color rgb="FF595959"/>
        <rFont val="Calibri"/>
        <family val="2"/>
        <scheme val="minor"/>
      </rPr>
      <t>I</t>
    </r>
    <r>
      <rPr>
        <sz val="11"/>
        <color rgb="FF3B3B3B"/>
        <rFont val="Calibri"/>
        <family val="2"/>
        <scheme val="minor"/>
      </rPr>
      <t>ndianapolis</t>
    </r>
  </si>
  <si>
    <r>
      <rPr>
        <sz val="11"/>
        <color rgb="FF262626"/>
        <rFont val="Calibri"/>
        <family val="2"/>
        <scheme val="minor"/>
      </rPr>
      <t>IN</t>
    </r>
  </si>
  <si>
    <r>
      <rPr>
        <sz val="11"/>
        <color rgb="FF3B3B3B"/>
        <rFont val="Calibri"/>
        <family val="2"/>
        <scheme val="minor"/>
      </rPr>
      <t>Filming V</t>
    </r>
    <r>
      <rPr>
        <sz val="11"/>
        <color rgb="FF595959"/>
        <rFont val="Calibri"/>
        <family val="2"/>
        <scheme val="minor"/>
      </rPr>
      <t>i</t>
    </r>
    <r>
      <rPr>
        <sz val="11"/>
        <color rgb="FF3B3B3B"/>
        <rFont val="Calibri"/>
        <family val="2"/>
        <scheme val="minor"/>
      </rPr>
      <t>deo</t>
    </r>
  </si>
  <si>
    <r>
      <rPr>
        <sz val="11"/>
        <color rgb="FF3B3B3B"/>
        <rFont val="Calibri"/>
        <family val="2"/>
        <scheme val="minor"/>
      </rPr>
      <t>Gai</t>
    </r>
    <r>
      <rPr>
        <sz val="11"/>
        <color rgb="FF0F0F0F"/>
        <rFont val="Calibri"/>
        <family val="2"/>
        <scheme val="minor"/>
      </rPr>
      <t xml:space="preserve">l </t>
    </r>
    <r>
      <rPr>
        <sz val="11"/>
        <color rgb="FF3B3B3B"/>
        <rFont val="Calibri"/>
        <family val="2"/>
        <scheme val="minor"/>
      </rPr>
      <t>Murphy-Geiss</t>
    </r>
  </si>
  <si>
    <r>
      <rPr>
        <sz val="11"/>
        <color rgb="FF3B3B3B"/>
        <rFont val="Calibri"/>
        <family val="2"/>
        <scheme val="minor"/>
      </rPr>
      <t>9153 Mornington Way</t>
    </r>
  </si>
  <si>
    <r>
      <rPr>
        <sz val="11"/>
        <color rgb="FF3B3B3B"/>
        <rFont val="Calibri"/>
        <family val="2"/>
        <scheme val="minor"/>
      </rPr>
      <t>Lone Tree</t>
    </r>
  </si>
  <si>
    <r>
      <rPr>
        <sz val="11"/>
        <color rgb="FF3B3B3B"/>
        <rFont val="Calibri"/>
        <family val="2"/>
        <scheme val="minor"/>
      </rPr>
      <t>co</t>
    </r>
  </si>
  <si>
    <r>
      <rPr>
        <sz val="11"/>
        <color rgb="FF3B3B3B"/>
        <rFont val="Calibri"/>
        <family val="2"/>
        <scheme val="minor"/>
      </rPr>
      <t>Survey &amp; Analys</t>
    </r>
    <r>
      <rPr>
        <sz val="11"/>
        <color rgb="FF696969"/>
        <rFont val="Calibri"/>
        <family val="2"/>
        <scheme val="minor"/>
      </rPr>
      <t>i</t>
    </r>
    <r>
      <rPr>
        <sz val="11"/>
        <color rgb="FF262626"/>
        <rFont val="Calibri"/>
        <family val="2"/>
        <scheme val="minor"/>
      </rPr>
      <t>s</t>
    </r>
  </si>
  <si>
    <r>
      <rPr>
        <sz val="11"/>
        <color rgb="FF3B3B3B"/>
        <rFont val="Calibri"/>
        <family val="2"/>
        <scheme val="minor"/>
      </rPr>
      <t xml:space="preserve">Chan </t>
    </r>
    <r>
      <rPr>
        <sz val="11"/>
        <color rgb="FF262626"/>
        <rFont val="Calibri"/>
        <family val="2"/>
        <scheme val="minor"/>
      </rPr>
      <t xml:space="preserve">Kyong P </t>
    </r>
    <r>
      <rPr>
        <sz val="11"/>
        <color rgb="FF3B3B3B"/>
        <rFont val="Calibri"/>
        <family val="2"/>
        <scheme val="minor"/>
      </rPr>
      <t>Gillham</t>
    </r>
  </si>
  <si>
    <r>
      <rPr>
        <sz val="11"/>
        <color rgb="FF262626"/>
        <rFont val="Calibri"/>
        <family val="2"/>
        <scheme val="minor"/>
      </rPr>
      <t xml:space="preserve">18 </t>
    </r>
    <r>
      <rPr>
        <sz val="11"/>
        <color rgb="FF3B3B3B"/>
        <rFont val="Calibri"/>
        <family val="2"/>
        <scheme val="minor"/>
      </rPr>
      <t>Dancy Dr</t>
    </r>
  </si>
  <si>
    <r>
      <rPr>
        <sz val="11"/>
        <color rgb="FF3B3B3B"/>
        <rFont val="Calibri"/>
        <family val="2"/>
        <scheme val="minor"/>
      </rPr>
      <t>Stamford</t>
    </r>
  </si>
  <si>
    <r>
      <rPr>
        <sz val="11"/>
        <color rgb="FF3B3B3B"/>
        <rFont val="Calibri"/>
        <family val="2"/>
        <scheme val="minor"/>
      </rPr>
      <t>CT</t>
    </r>
  </si>
  <si>
    <r>
      <rPr>
        <sz val="11"/>
        <color rgb="FF262626"/>
        <rFont val="Calibri"/>
        <family val="2"/>
        <scheme val="minor"/>
      </rPr>
      <t>1/1- 12/31/2017</t>
    </r>
  </si>
  <si>
    <r>
      <rPr>
        <sz val="11"/>
        <color rgb="FF3B3B3B"/>
        <rFont val="Calibri"/>
        <family val="2"/>
        <scheme val="minor"/>
      </rPr>
      <t>Translation</t>
    </r>
  </si>
  <si>
    <r>
      <rPr>
        <sz val="11"/>
        <color rgb="FF3B3B3B"/>
        <rFont val="Calibri"/>
        <family val="2"/>
        <scheme val="minor"/>
      </rPr>
      <t>Glasoe Group Studios</t>
    </r>
  </si>
  <si>
    <r>
      <rPr>
        <sz val="11"/>
        <color rgb="FF3B3B3B"/>
        <rFont val="Calibri"/>
        <family val="2"/>
        <scheme val="minor"/>
      </rPr>
      <t>901 Hinman Ave</t>
    </r>
  </si>
  <si>
    <r>
      <rPr>
        <sz val="11"/>
        <color rgb="FF595959"/>
        <rFont val="Calibri"/>
        <family val="2"/>
        <scheme val="minor"/>
      </rPr>
      <t>E</t>
    </r>
    <r>
      <rPr>
        <sz val="11"/>
        <color rgb="FF3B3B3B"/>
        <rFont val="Calibri"/>
        <family val="2"/>
        <scheme val="minor"/>
      </rPr>
      <t>vanston</t>
    </r>
  </si>
  <si>
    <r>
      <rPr>
        <sz val="11"/>
        <color rgb="FF262626"/>
        <rFont val="Calibri"/>
        <family val="2"/>
        <scheme val="minor"/>
      </rPr>
      <t>I</t>
    </r>
    <r>
      <rPr>
        <sz val="11"/>
        <color rgb="FF595959"/>
        <rFont val="Calibri"/>
        <family val="2"/>
        <scheme val="minor"/>
      </rPr>
      <t>L</t>
    </r>
  </si>
  <si>
    <r>
      <rPr>
        <sz val="11"/>
        <color rgb="FF3B3B3B"/>
        <rFont val="Calibri"/>
        <family val="2"/>
        <scheme val="minor"/>
      </rPr>
      <t>Design Pr</t>
    </r>
    <r>
      <rPr>
        <sz val="11"/>
        <color rgb="FF696969"/>
        <rFont val="Calibri"/>
        <family val="2"/>
        <scheme val="minor"/>
      </rPr>
      <t xml:space="preserve">i </t>
    </r>
    <r>
      <rPr>
        <sz val="11"/>
        <color rgb="FF3B3B3B"/>
        <rFont val="Calibri"/>
        <family val="2"/>
        <scheme val="minor"/>
      </rPr>
      <t>nted  Materia</t>
    </r>
    <r>
      <rPr>
        <sz val="11"/>
        <rFont val="Calibri"/>
        <family val="2"/>
        <scheme val="minor"/>
      </rPr>
      <t>l</t>
    </r>
    <r>
      <rPr>
        <sz val="11"/>
        <color rgb="FF3B3B3B"/>
        <rFont val="Calibri"/>
        <family val="2"/>
        <scheme val="minor"/>
      </rPr>
      <t>s</t>
    </r>
  </si>
  <si>
    <r>
      <rPr>
        <sz val="11"/>
        <color rgb="FF262626"/>
        <rFont val="Calibri"/>
        <family val="2"/>
        <scheme val="minor"/>
      </rPr>
      <t xml:space="preserve">Lydia  </t>
    </r>
    <r>
      <rPr>
        <sz val="11"/>
        <color rgb="FF3B3B3B"/>
        <rFont val="Calibri"/>
        <family val="2"/>
        <scheme val="minor"/>
      </rPr>
      <t>lstomina</t>
    </r>
  </si>
  <si>
    <r>
      <rPr>
        <sz val="11"/>
        <color rgb="FF262626"/>
        <rFont val="Calibri"/>
        <family val="2"/>
        <scheme val="minor"/>
      </rPr>
      <t xml:space="preserve">14407 </t>
    </r>
    <r>
      <rPr>
        <sz val="11"/>
        <color rgb="FF3B3B3B"/>
        <rFont val="Calibri"/>
        <family val="2"/>
        <scheme val="minor"/>
      </rPr>
      <t xml:space="preserve">W 65th </t>
    </r>
    <r>
      <rPr>
        <sz val="11"/>
        <color rgb="FF262626"/>
        <rFont val="Calibri"/>
        <family val="2"/>
        <scheme val="minor"/>
      </rPr>
      <t>Terrace</t>
    </r>
  </si>
  <si>
    <r>
      <rPr>
        <sz val="11"/>
        <color rgb="FF3B3B3B"/>
        <rFont val="Calibri"/>
        <family val="2"/>
        <scheme val="minor"/>
      </rPr>
      <t>Shawnee</t>
    </r>
  </si>
  <si>
    <r>
      <rPr>
        <sz val="11"/>
        <color rgb="FF3B3B3B"/>
        <rFont val="Calibri"/>
        <family val="2"/>
        <scheme val="minor"/>
      </rPr>
      <t>KS</t>
    </r>
  </si>
  <si>
    <r>
      <rPr>
        <sz val="11"/>
        <color rgb="FF3B3B3B"/>
        <rFont val="Calibri"/>
        <family val="2"/>
        <scheme val="minor"/>
      </rPr>
      <t>Trans</t>
    </r>
    <r>
      <rPr>
        <sz val="11"/>
        <color rgb="FF595959"/>
        <rFont val="Calibri"/>
        <family val="2"/>
        <scheme val="minor"/>
      </rPr>
      <t>l</t>
    </r>
    <r>
      <rPr>
        <sz val="11"/>
        <color rgb="FF3B3B3B"/>
        <rFont val="Calibri"/>
        <family val="2"/>
        <scheme val="minor"/>
      </rPr>
      <t>ation</t>
    </r>
  </si>
  <si>
    <r>
      <rPr>
        <sz val="11"/>
        <color rgb="FF3B3B3B"/>
        <rFont val="Calibri"/>
        <family val="2"/>
        <scheme val="minor"/>
      </rPr>
      <t>Kalamba Kilumba</t>
    </r>
  </si>
  <si>
    <r>
      <rPr>
        <sz val="11"/>
        <color rgb="FF3B3B3B"/>
        <rFont val="Calibri"/>
        <family val="2"/>
        <scheme val="minor"/>
      </rPr>
      <t>Po Box 157</t>
    </r>
  </si>
  <si>
    <r>
      <rPr>
        <sz val="11"/>
        <color rgb="FF3B3B3B"/>
        <rFont val="Calibri"/>
        <family val="2"/>
        <scheme val="minor"/>
      </rPr>
      <t>Newtonsvil</t>
    </r>
    <r>
      <rPr>
        <sz val="11"/>
        <color rgb="FF0F0F0F"/>
        <rFont val="Calibri"/>
        <family val="2"/>
        <scheme val="minor"/>
      </rPr>
      <t>l</t>
    </r>
    <r>
      <rPr>
        <sz val="11"/>
        <color rgb="FF3B3B3B"/>
        <rFont val="Calibri"/>
        <family val="2"/>
        <scheme val="minor"/>
      </rPr>
      <t>e</t>
    </r>
  </si>
  <si>
    <r>
      <rPr>
        <sz val="11"/>
        <color rgb="FF3B3B3B"/>
        <rFont val="Calibri"/>
        <family val="2"/>
        <scheme val="minor"/>
      </rPr>
      <t>OH</t>
    </r>
  </si>
  <si>
    <r>
      <rPr>
        <sz val="11"/>
        <color rgb="FF3B3B3B"/>
        <rFont val="Calibri"/>
        <family val="2"/>
        <scheme val="minor"/>
      </rPr>
      <t>1/1  - 12/31/2017</t>
    </r>
  </si>
  <si>
    <r>
      <rPr>
        <sz val="11"/>
        <color rgb="FF262626"/>
        <rFont val="Calibri"/>
        <family val="2"/>
        <scheme val="minor"/>
      </rPr>
      <t>T</t>
    </r>
    <r>
      <rPr>
        <sz val="11"/>
        <color rgb="FF595959"/>
        <rFont val="Calibri"/>
        <family val="2"/>
        <scheme val="minor"/>
      </rPr>
      <t>r</t>
    </r>
    <r>
      <rPr>
        <sz val="11"/>
        <color rgb="FF3B3B3B"/>
        <rFont val="Calibri"/>
        <family val="2"/>
        <scheme val="minor"/>
      </rPr>
      <t xml:space="preserve">ainor  for  </t>
    </r>
    <r>
      <rPr>
        <sz val="11"/>
        <color rgb="FF262626"/>
        <rFont val="Calibri"/>
        <family val="2"/>
        <scheme val="minor"/>
      </rPr>
      <t>event</t>
    </r>
  </si>
  <si>
    <r>
      <rPr>
        <sz val="11"/>
        <color rgb="FF3B3B3B"/>
        <rFont val="Calibri"/>
        <family val="2"/>
        <scheme val="minor"/>
      </rPr>
      <t>77 W Washington St #1820</t>
    </r>
  </si>
  <si>
    <r>
      <rPr>
        <sz val="11"/>
        <color rgb="FF3B3B3B"/>
        <rFont val="Calibri"/>
        <family val="2"/>
        <scheme val="minor"/>
      </rPr>
      <t>Chicago</t>
    </r>
  </si>
  <si>
    <r>
      <rPr>
        <sz val="11"/>
        <color rgb="FF3B3B3B"/>
        <rFont val="Calibri"/>
        <family val="2"/>
        <scheme val="minor"/>
      </rPr>
      <t>On</t>
    </r>
    <r>
      <rPr>
        <sz val="11"/>
        <color rgb="FF0F0F0F"/>
        <rFont val="Calibri"/>
        <family val="2"/>
        <scheme val="minor"/>
      </rPr>
      <t>-</t>
    </r>
    <r>
      <rPr>
        <sz val="11"/>
        <color rgb="FF3B3B3B"/>
        <rFont val="Calibri"/>
        <family val="2"/>
        <scheme val="minor"/>
      </rPr>
      <t>going</t>
    </r>
  </si>
  <si>
    <r>
      <rPr>
        <sz val="11"/>
        <color rgb="FF3B3B3B"/>
        <rFont val="Calibri"/>
        <family val="2"/>
        <scheme val="minor"/>
      </rPr>
      <t>Onsite IT Support</t>
    </r>
  </si>
  <si>
    <r>
      <rPr>
        <sz val="11"/>
        <color rgb="FF3B3B3B"/>
        <rFont val="Calibri"/>
        <family val="2"/>
        <scheme val="minor"/>
      </rPr>
      <t xml:space="preserve">Per Texto </t>
    </r>
    <r>
      <rPr>
        <sz val="11"/>
        <color rgb="FF0F0F0F"/>
        <rFont val="Calibri"/>
        <family val="2"/>
        <scheme val="minor"/>
      </rPr>
      <t>I</t>
    </r>
    <r>
      <rPr>
        <sz val="11"/>
        <color rgb="FF3B3B3B"/>
        <rFont val="Calibri"/>
        <family val="2"/>
        <scheme val="minor"/>
      </rPr>
      <t>nc</t>
    </r>
  </si>
  <si>
    <r>
      <rPr>
        <sz val="11"/>
        <color rgb="FF3B3B3B"/>
        <rFont val="Calibri"/>
        <family val="2"/>
        <scheme val="minor"/>
      </rPr>
      <t>275 West 96th St #llR</t>
    </r>
  </si>
  <si>
    <r>
      <rPr>
        <sz val="11"/>
        <color rgb="FF3B3B3B"/>
        <rFont val="Calibri"/>
        <family val="2"/>
        <scheme val="minor"/>
      </rPr>
      <t xml:space="preserve">New </t>
    </r>
    <r>
      <rPr>
        <sz val="11"/>
        <color rgb="FF262626"/>
        <rFont val="Calibri"/>
        <family val="2"/>
        <scheme val="minor"/>
      </rPr>
      <t>York</t>
    </r>
  </si>
  <si>
    <r>
      <rPr>
        <sz val="11"/>
        <color rgb="FF262626"/>
        <rFont val="Calibri"/>
        <family val="2"/>
        <scheme val="minor"/>
      </rPr>
      <t>NY</t>
    </r>
  </si>
  <si>
    <r>
      <rPr>
        <sz val="11"/>
        <color rgb="FF3B3B3B"/>
        <rFont val="Calibri"/>
        <family val="2"/>
        <scheme val="minor"/>
      </rPr>
      <t>X</t>
    </r>
    <r>
      <rPr>
        <sz val="11"/>
        <color rgb="FF0F0F0F"/>
        <rFont val="Calibri"/>
        <family val="2"/>
        <scheme val="minor"/>
      </rPr>
      <t>-</t>
    </r>
    <r>
      <rPr>
        <sz val="11"/>
        <color rgb="FF3B3B3B"/>
        <rFont val="Calibri"/>
        <family val="2"/>
        <scheme val="minor"/>
      </rPr>
      <t xml:space="preserve">9 </t>
    </r>
    <r>
      <rPr>
        <sz val="11"/>
        <color rgb="FF262626"/>
        <rFont val="Calibri"/>
        <family val="2"/>
        <scheme val="minor"/>
      </rPr>
      <t>technologies</t>
    </r>
  </si>
  <si>
    <r>
      <rPr>
        <sz val="11"/>
        <color rgb="FF3B3B3B"/>
        <rFont val="Calibri"/>
        <family val="2"/>
        <scheme val="minor"/>
      </rPr>
      <t>PO B</t>
    </r>
    <r>
      <rPr>
        <sz val="11"/>
        <color rgb="FF595959"/>
        <rFont val="Calibri"/>
        <family val="2"/>
        <scheme val="minor"/>
      </rPr>
      <t xml:space="preserve">o </t>
    </r>
    <r>
      <rPr>
        <sz val="11"/>
        <color rgb="FF262626"/>
        <rFont val="Calibri"/>
        <family val="2"/>
        <scheme val="minor"/>
      </rPr>
      <t xml:space="preserve">x </t>
    </r>
    <r>
      <rPr>
        <sz val="11"/>
        <color rgb="FF3B3B3B"/>
        <rFont val="Calibri"/>
        <family val="2"/>
        <scheme val="minor"/>
      </rPr>
      <t>6655</t>
    </r>
  </si>
  <si>
    <r>
      <rPr>
        <sz val="11"/>
        <color rgb="FF3B3B3B"/>
        <rFont val="Calibri"/>
        <family val="2"/>
        <scheme val="minor"/>
      </rPr>
      <t>High Point</t>
    </r>
  </si>
  <si>
    <r>
      <rPr>
        <sz val="11"/>
        <color rgb="FF3B3B3B"/>
        <rFont val="Calibri"/>
        <family val="2"/>
        <scheme val="minor"/>
      </rPr>
      <t>NC</t>
    </r>
  </si>
  <si>
    <r>
      <rPr>
        <sz val="11"/>
        <color rgb="FF3B3B3B"/>
        <rFont val="Calibri"/>
        <family val="2"/>
        <scheme val="minor"/>
      </rPr>
      <t xml:space="preserve">Email </t>
    </r>
    <r>
      <rPr>
        <sz val="11"/>
        <color rgb="FF262626"/>
        <rFont val="Calibri"/>
        <family val="2"/>
        <scheme val="minor"/>
      </rPr>
      <t xml:space="preserve">and </t>
    </r>
    <r>
      <rPr>
        <sz val="11"/>
        <color rgb="FF3B3B3B"/>
        <rFont val="Calibri"/>
        <family val="2"/>
        <scheme val="minor"/>
      </rPr>
      <t>Webs</t>
    </r>
    <r>
      <rPr>
        <sz val="11"/>
        <color rgb="FF696969"/>
        <rFont val="Calibri"/>
        <family val="2"/>
        <scheme val="minor"/>
      </rPr>
      <t>i</t>
    </r>
    <r>
      <rPr>
        <sz val="11"/>
        <color rgb="FF3B3B3B"/>
        <rFont val="Calibri"/>
        <family val="2"/>
        <scheme val="minor"/>
      </rPr>
      <t xml:space="preserve">te </t>
    </r>
    <r>
      <rPr>
        <sz val="11"/>
        <color rgb="FF262626"/>
        <rFont val="Calibri"/>
        <family val="2"/>
        <scheme val="minor"/>
      </rPr>
      <t>Service</t>
    </r>
  </si>
  <si>
    <t>Northern IL Annual Conference</t>
  </si>
  <si>
    <t>Paid</t>
  </si>
  <si>
    <t xml:space="preserve">Discipleship Ministries </t>
  </si>
  <si>
    <t>GENERAL BOARD OF GLOBAL MINISTRIES (GBGM)</t>
  </si>
  <si>
    <t>GBGM_UMCOR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</si>
</sst>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m/d/yy;@"/>
    <numFmt numFmtId="165" formatCode="_(&quot;$&quot;* #,##0_);_(&quot;$&quot;* \(#,##0\);_(&quot;$&quot;* &quot;-&quot;??_);_(@_)"/>
    <numFmt numFmtId="166" formatCode="&quot;$&quot;#,##0"/>
    <numFmt numFmtId="167" formatCode="#,##0.00000"/>
    <numFmt numFmtId="168" formatCode="_(* #,##0_);_(* \(#,##0\);_(* &quot;-&quot;??_);_(@_)"/>
    <numFmt numFmtId="169" formatCode="\$#,##0.00"/>
    <numFmt numFmtId="170" formatCode="00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3"/>
      <color rgb="FF000000"/>
      <name val="Times New Roman"/>
      <family val="1"/>
    </font>
    <font>
      <sz val="11"/>
      <color rgb="FF000000"/>
      <name val="Times New Roman"/>
      <family val="1"/>
    </font>
    <font>
      <sz val="11"/>
      <name val="Calibri"/>
      <family val="2"/>
    </font>
    <font>
      <b/>
      <sz val="11"/>
      <name val="Calibri"/>
      <family val="2"/>
    </font>
    <font>
      <sz val="10"/>
      <name val="Arial"/>
      <family val="2"/>
    </font>
    <font>
      <b/>
      <sz val="9"/>
      <name val="Segoe UI"/>
      <family val="2"/>
    </font>
    <font>
      <sz val="9"/>
      <name val="Segoe UI"/>
      <family val="2"/>
    </font>
    <font>
      <b/>
      <sz val="12"/>
      <color theme="1"/>
      <name val="Calibri"/>
      <family val="2"/>
      <scheme val="minor"/>
    </font>
    <font>
      <sz val="12"/>
      <color theme="1"/>
      <name val="Calibri"/>
      <family val="2"/>
      <scheme val="minor"/>
    </font>
    <font>
      <b/>
      <sz val="12"/>
      <color rgb="FF000000"/>
      <name val="Calibri"/>
      <family val="2"/>
    </font>
    <font>
      <sz val="12"/>
      <color rgb="FF000000"/>
      <name val="Calibri"/>
      <family val="2"/>
    </font>
    <font>
      <sz val="11"/>
      <color theme="1"/>
      <name val="Calibri"/>
      <family val="2"/>
    </font>
    <font>
      <sz val="10"/>
      <color rgb="FF000000"/>
      <name val="Times New Roman"/>
      <family val="1"/>
    </font>
    <font>
      <sz val="11"/>
      <color rgb="FF000000"/>
      <name val="Calibri"/>
      <family val="2"/>
      <scheme val="minor"/>
    </font>
    <font>
      <sz val="11"/>
      <name val="Calibri"/>
      <family val="2"/>
      <scheme val="minor"/>
    </font>
    <font>
      <sz val="11"/>
      <color rgb="FF3B3B3B"/>
      <name val="Calibri"/>
      <family val="2"/>
      <scheme val="minor"/>
    </font>
    <font>
      <sz val="11"/>
      <color rgb="FF262626"/>
      <name val="Calibri"/>
      <family val="2"/>
      <scheme val="minor"/>
    </font>
    <font>
      <sz val="11"/>
      <color rgb="FF595959"/>
      <name val="Calibri"/>
      <family val="2"/>
      <scheme val="minor"/>
    </font>
    <font>
      <sz val="11"/>
      <color rgb="FF808080"/>
      <name val="Calibri"/>
      <family val="2"/>
      <scheme val="minor"/>
    </font>
    <font>
      <sz val="11"/>
      <color rgb="FF0F0F0F"/>
      <name val="Calibri"/>
      <family val="2"/>
      <scheme val="minor"/>
    </font>
    <font>
      <sz val="11"/>
      <color rgb="FF696969"/>
      <name val="Calibri"/>
      <family val="2"/>
      <scheme val="minor"/>
    </font>
    <font>
      <b/>
      <i/>
      <sz val="11"/>
      <name val="Calibri"/>
      <family val="2"/>
      <scheme val="minor"/>
    </font>
    <font>
      <i/>
      <sz val="11"/>
      <name val="Calibri"/>
      <family val="2"/>
      <scheme val="minor"/>
    </font>
    <font>
      <b/>
      <sz val="11"/>
      <name val="Calibri"/>
      <family val="2"/>
      <scheme val="minor"/>
    </font>
  </fonts>
  <fills count="6">
    <fill>
      <patternFill patternType="none"/>
    </fill>
    <fill>
      <patternFill patternType="gray125"/>
    </fill>
    <fill>
      <patternFill patternType="solid">
        <fgColor rgb="FFFFFFFF"/>
      </patternFill>
    </fill>
    <fill>
      <patternFill patternType="solid">
        <fgColor rgb="FFFFFFFF"/>
        <bgColor rgb="FF000000"/>
      </patternFill>
    </fill>
    <fill>
      <patternFill patternType="solid">
        <fgColor rgb="FFFFFFFF"/>
        <bgColor rgb="FFFFFFFF"/>
      </patternFill>
    </fill>
    <fill>
      <patternFill patternType="solid">
        <fgColor rgb="FFFFFF00"/>
        <bgColor rgb="FF000000"/>
      </patternFill>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rgb="FF000000"/>
      </top>
      <bottom/>
      <diagonal/>
    </border>
  </borders>
  <cellStyleXfs count="4">
    <xf numFmtId="0" fontId="0" fillId="0" borderId="0"/>
    <xf numFmtId="44" fontId="1" fillId="0" borderId="0" applyFont="0" applyFill="0" applyBorder="0" applyAlignment="0" applyProtection="0"/>
    <xf numFmtId="0" fontId="7" fillId="0" borderId="0"/>
    <xf numFmtId="43" fontId="1" fillId="0" borderId="0" applyFont="0" applyFill="0" applyBorder="0" applyAlignment="0" applyProtection="0"/>
  </cellStyleXfs>
  <cellXfs count="115">
    <xf numFmtId="0" fontId="0" fillId="0" borderId="0" xfId="0"/>
    <xf numFmtId="0" fontId="0" fillId="0" borderId="1" xfId="0" applyBorder="1"/>
    <xf numFmtId="0" fontId="0" fillId="2" borderId="0" xfId="0" applyFill="1" applyBorder="1" applyAlignment="1">
      <alignment horizontal="left" vertical="top"/>
    </xf>
    <xf numFmtId="0" fontId="0" fillId="2" borderId="0" xfId="0" applyFill="1" applyBorder="1" applyAlignment="1">
      <alignment horizontal="center" vertical="top"/>
    </xf>
    <xf numFmtId="0" fontId="0" fillId="0" borderId="0" xfId="0" applyAlignment="1">
      <alignment wrapText="1"/>
    </xf>
    <xf numFmtId="0" fontId="6" fillId="3" borderId="0" xfId="0" applyFont="1" applyFill="1" applyBorder="1" applyAlignment="1">
      <alignment horizontal="left" vertical="center" wrapText="1"/>
    </xf>
    <xf numFmtId="0" fontId="6" fillId="3" borderId="0" xfId="0" quotePrefix="1" applyNumberFormat="1" applyFont="1" applyFill="1" applyBorder="1" applyAlignment="1">
      <alignment horizontal="center" vertical="center" wrapText="1"/>
    </xf>
    <xf numFmtId="4" fontId="5" fillId="3" borderId="0" xfId="0" quotePrefix="1"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165" fontId="0" fillId="0" borderId="0" xfId="1" applyNumberFormat="1" applyFont="1"/>
    <xf numFmtId="0" fontId="0" fillId="0" borderId="0" xfId="0" applyAlignment="1">
      <alignment horizontal="left"/>
    </xf>
    <xf numFmtId="1" fontId="0" fillId="0" borderId="0" xfId="0" applyNumberFormat="1" applyAlignment="1">
      <alignment wrapText="1"/>
    </xf>
    <xf numFmtId="0" fontId="2" fillId="0" borderId="0" xfId="0" applyFont="1" applyAlignment="1">
      <alignment wrapText="1"/>
    </xf>
    <xf numFmtId="164" fontId="0" fillId="0" borderId="0" xfId="0" applyNumberFormat="1" applyAlignment="1">
      <alignment wrapText="1"/>
    </xf>
    <xf numFmtId="14" fontId="0" fillId="0" borderId="0" xfId="0" applyNumberFormat="1" applyAlignment="1">
      <alignment wrapText="1"/>
    </xf>
    <xf numFmtId="1" fontId="2" fillId="0" borderId="0" xfId="0" applyNumberFormat="1" applyFont="1" applyAlignment="1">
      <alignment wrapText="1"/>
    </xf>
    <xf numFmtId="164" fontId="2" fillId="0" borderId="0" xfId="0" applyNumberFormat="1" applyFont="1" applyAlignment="1">
      <alignment wrapText="1"/>
    </xf>
    <xf numFmtId="14" fontId="2" fillId="0" borderId="0" xfId="0" applyNumberFormat="1" applyFont="1" applyAlignment="1">
      <alignment wrapText="1"/>
    </xf>
    <xf numFmtId="165" fontId="0" fillId="2" borderId="0" xfId="0" applyNumberFormat="1" applyFill="1" applyBorder="1" applyAlignment="1">
      <alignment horizontal="left" vertical="top"/>
    </xf>
    <xf numFmtId="165" fontId="0" fillId="0" borderId="1" xfId="1" applyNumberFormat="1" applyFont="1" applyBorder="1"/>
    <xf numFmtId="0" fontId="2" fillId="0" borderId="0" xfId="0" applyFont="1" applyAlignment="1">
      <alignment horizontal="center"/>
    </xf>
    <xf numFmtId="0" fontId="2" fillId="0" borderId="0" xfId="0" applyFont="1"/>
    <xf numFmtId="0" fontId="3" fillId="2" borderId="0" xfId="0" applyFont="1" applyFill="1" applyBorder="1" applyAlignment="1">
      <alignment vertical="top"/>
    </xf>
    <xf numFmtId="0" fontId="4" fillId="2" borderId="0" xfId="0" applyFont="1" applyFill="1" applyBorder="1" applyAlignment="1">
      <alignment vertical="top" wrapText="1"/>
    </xf>
    <xf numFmtId="14" fontId="0" fillId="0" borderId="0" xfId="0" applyNumberFormat="1"/>
    <xf numFmtId="1" fontId="5" fillId="3" borderId="0" xfId="0" applyNumberFormat="1" applyFont="1" applyFill="1" applyBorder="1" applyAlignment="1">
      <alignment horizontal="left" wrapText="1"/>
    </xf>
    <xf numFmtId="166" fontId="0" fillId="0" borderId="0" xfId="0" applyNumberFormat="1" applyAlignment="1">
      <alignment wrapText="1"/>
    </xf>
    <xf numFmtId="166" fontId="2" fillId="0" borderId="0" xfId="0" applyNumberFormat="1" applyFont="1" applyAlignment="1">
      <alignment wrapText="1"/>
    </xf>
    <xf numFmtId="166" fontId="0" fillId="0" borderId="2" xfId="0" applyNumberFormat="1" applyBorder="1" applyAlignment="1">
      <alignment wrapText="1"/>
    </xf>
    <xf numFmtId="0" fontId="0" fillId="0" borderId="0" xfId="0" applyAlignment="1">
      <alignment vertical="center"/>
    </xf>
    <xf numFmtId="167" fontId="0" fillId="0" borderId="0" xfId="0" applyNumberFormat="1" applyAlignment="1">
      <alignment vertical="center"/>
    </xf>
    <xf numFmtId="0" fontId="8" fillId="0" borderId="1" xfId="0" applyFont="1" applyBorder="1" applyAlignment="1">
      <alignment vertical="center"/>
    </xf>
    <xf numFmtId="4" fontId="0" fillId="0" borderId="0" xfId="0" applyNumberFormat="1" applyAlignment="1">
      <alignment vertical="center"/>
    </xf>
    <xf numFmtId="0" fontId="9" fillId="0" borderId="0" xfId="0" applyFont="1" applyFill="1" applyBorder="1" applyAlignment="1">
      <alignment vertical="center"/>
    </xf>
    <xf numFmtId="167" fontId="9" fillId="0" borderId="0" xfId="0" applyNumberFormat="1" applyFont="1" applyFill="1" applyBorder="1" applyAlignment="1">
      <alignment vertical="center"/>
    </xf>
    <xf numFmtId="0" fontId="8" fillId="0" borderId="1" xfId="0" applyFont="1" applyFill="1" applyBorder="1" applyAlignment="1">
      <alignment vertical="center"/>
    </xf>
    <xf numFmtId="4" fontId="9" fillId="0" borderId="0" xfId="0" applyNumberFormat="1" applyFont="1" applyFill="1" applyBorder="1" applyAlignment="1">
      <alignment vertical="center"/>
    </xf>
    <xf numFmtId="4" fontId="9" fillId="0" borderId="3" xfId="0" applyNumberFormat="1" applyFont="1" applyFill="1" applyBorder="1" applyAlignment="1">
      <alignment vertical="center"/>
    </xf>
    <xf numFmtId="165" fontId="0" fillId="0" borderId="0" xfId="1" applyNumberFormat="1" applyFont="1" applyAlignment="1">
      <alignment vertical="center"/>
    </xf>
    <xf numFmtId="165" fontId="0" fillId="0" borderId="3" xfId="1" applyNumberFormat="1" applyFont="1" applyBorder="1" applyAlignment="1">
      <alignment vertical="center"/>
    </xf>
    <xf numFmtId="0" fontId="8" fillId="0" borderId="0" xfId="0" applyFont="1" applyFill="1" applyBorder="1" applyAlignment="1">
      <alignment horizontal="center" vertical="center"/>
    </xf>
    <xf numFmtId="43" fontId="8" fillId="0" borderId="0" xfId="3" applyFont="1" applyFill="1" applyBorder="1" applyAlignment="1">
      <alignment horizontal="center" vertical="center"/>
    </xf>
    <xf numFmtId="0" fontId="10" fillId="0" borderId="0" xfId="0" applyFont="1" applyFill="1" applyAlignment="1">
      <alignment horizontal="center"/>
    </xf>
    <xf numFmtId="1" fontId="10" fillId="0" borderId="0" xfId="0" quotePrefix="1" applyNumberFormat="1" applyFont="1" applyFill="1" applyAlignment="1">
      <alignment horizontal="center"/>
    </xf>
    <xf numFmtId="0" fontId="11" fillId="0" borderId="0" xfId="0" applyFont="1" applyFill="1"/>
    <xf numFmtId="0" fontId="11" fillId="0" borderId="0" xfId="0" applyFont="1" applyFill="1" applyAlignment="1">
      <alignment horizontal="left"/>
    </xf>
    <xf numFmtId="0" fontId="12" fillId="0" borderId="0" xfId="0" applyFont="1" applyFill="1" applyBorder="1" applyAlignment="1">
      <alignment horizontal="center"/>
    </xf>
    <xf numFmtId="1" fontId="12" fillId="0" borderId="0" xfId="0" quotePrefix="1" applyNumberFormat="1" applyFont="1" applyFill="1" applyBorder="1" applyAlignment="1">
      <alignment horizontal="center"/>
    </xf>
    <xf numFmtId="0" fontId="13" fillId="0" borderId="0" xfId="0" applyFont="1" applyFill="1" applyBorder="1"/>
    <xf numFmtId="0" fontId="14" fillId="0" borderId="0" xfId="0" applyFont="1" applyFill="1" applyBorder="1" applyAlignment="1">
      <alignment horizontal="left" wrapText="1"/>
    </xf>
    <xf numFmtId="166" fontId="13" fillId="0" borderId="0" xfId="0" applyNumberFormat="1" applyFont="1" applyFill="1" applyBorder="1"/>
    <xf numFmtId="166" fontId="0" fillId="0" borderId="0" xfId="0" applyNumberFormat="1"/>
    <xf numFmtId="17" fontId="13" fillId="0" borderId="0" xfId="0" applyNumberFormat="1" applyFont="1" applyFill="1" applyBorder="1" applyAlignment="1">
      <alignment horizontal="right"/>
    </xf>
    <xf numFmtId="0" fontId="13" fillId="0" borderId="0" xfId="0" applyFont="1" applyFill="1" applyBorder="1" applyAlignment="1"/>
    <xf numFmtId="0" fontId="11" fillId="0" borderId="0" xfId="0" applyFont="1"/>
    <xf numFmtId="0" fontId="11" fillId="0" borderId="0" xfId="0" applyFont="1" applyAlignment="1">
      <alignment horizontal="left"/>
    </xf>
    <xf numFmtId="165" fontId="11" fillId="0" borderId="0" xfId="1" applyNumberFormat="1" applyFont="1"/>
    <xf numFmtId="17" fontId="9" fillId="0" borderId="0" xfId="0" applyNumberFormat="1" applyFont="1" applyFill="1" applyBorder="1" applyAlignment="1">
      <alignment vertical="center"/>
    </xf>
    <xf numFmtId="0" fontId="15" fillId="4" borderId="0" xfId="0" applyFont="1" applyFill="1" applyBorder="1" applyAlignment="1">
      <alignment horizontal="left" vertical="top"/>
    </xf>
    <xf numFmtId="0" fontId="15" fillId="4" borderId="0" xfId="0" applyFont="1" applyFill="1" applyBorder="1" applyAlignment="1">
      <alignment horizontal="center" vertical="top"/>
    </xf>
    <xf numFmtId="168" fontId="15" fillId="4" borderId="0" xfId="3" applyNumberFormat="1" applyFont="1" applyFill="1" applyBorder="1" applyAlignment="1">
      <alignment horizontal="left" vertical="top"/>
    </xf>
    <xf numFmtId="164" fontId="0" fillId="0" borderId="0" xfId="0" applyNumberFormat="1" applyAlignment="1">
      <alignment horizontal="right"/>
    </xf>
    <xf numFmtId="0" fontId="2" fillId="0" borderId="1" xfId="0" applyFont="1" applyBorder="1"/>
    <xf numFmtId="165" fontId="1" fillId="0" borderId="0" xfId="1" applyNumberFormat="1" applyFont="1"/>
    <xf numFmtId="165" fontId="1" fillId="0" borderId="1" xfId="1" applyNumberFormat="1" applyFont="1" applyBorder="1"/>
    <xf numFmtId="0" fontId="1" fillId="0" borderId="0" xfId="0" applyFont="1"/>
    <xf numFmtId="165" fontId="16" fillId="0" borderId="0" xfId="1" applyNumberFormat="1" applyFont="1" applyFill="1" applyBorder="1"/>
    <xf numFmtId="0" fontId="2" fillId="0" borderId="0" xfId="0" applyNumberFormat="1" applyFont="1" applyAlignment="1">
      <alignment wrapText="1"/>
    </xf>
    <xf numFmtId="165" fontId="9" fillId="0" borderId="0" xfId="1" applyNumberFormat="1" applyFont="1" applyFill="1" applyBorder="1" applyAlignment="1">
      <alignment vertical="center"/>
    </xf>
    <xf numFmtId="165" fontId="9" fillId="0" borderId="3" xfId="1" applyNumberFormat="1" applyFont="1" applyFill="1" applyBorder="1" applyAlignment="1">
      <alignment vertical="center"/>
    </xf>
    <xf numFmtId="0" fontId="0" fillId="0" borderId="0" xfId="0" applyFont="1"/>
    <xf numFmtId="0" fontId="17" fillId="0" borderId="4" xfId="0" applyFont="1" applyFill="1" applyBorder="1" applyAlignment="1">
      <alignment horizontal="left" vertical="top" wrapText="1" indent="1"/>
    </xf>
    <xf numFmtId="0" fontId="17" fillId="0" borderId="4" xfId="0" applyFont="1" applyFill="1" applyBorder="1" applyAlignment="1">
      <alignment horizontal="center" vertical="top" wrapText="1"/>
    </xf>
    <xf numFmtId="1" fontId="18" fillId="0" borderId="4" xfId="0" applyNumberFormat="1" applyFont="1" applyFill="1" applyBorder="1" applyAlignment="1">
      <alignment horizontal="left" vertical="top" shrinkToFit="1"/>
    </xf>
    <xf numFmtId="0" fontId="17" fillId="0" borderId="4" xfId="0" applyFont="1" applyFill="1" applyBorder="1" applyAlignment="1">
      <alignment horizontal="left" vertical="top" wrapText="1"/>
    </xf>
    <xf numFmtId="169" fontId="18" fillId="0" borderId="4" xfId="0" applyNumberFormat="1" applyFont="1" applyFill="1" applyBorder="1" applyAlignment="1">
      <alignment horizontal="right" vertical="top" shrinkToFit="1"/>
    </xf>
    <xf numFmtId="0" fontId="17" fillId="0" borderId="0" xfId="0" applyFont="1" applyFill="1" applyBorder="1" applyAlignment="1">
      <alignment horizontal="left" vertical="top" wrapText="1" indent="1"/>
    </xf>
    <xf numFmtId="0" fontId="17" fillId="0" borderId="0" xfId="0" applyFont="1" applyFill="1" applyBorder="1" applyAlignment="1">
      <alignment horizontal="center" vertical="top" wrapText="1"/>
    </xf>
    <xf numFmtId="1" fontId="18" fillId="0" borderId="0" xfId="0" applyNumberFormat="1" applyFont="1" applyFill="1" applyBorder="1" applyAlignment="1">
      <alignment horizontal="left" vertical="top" shrinkToFit="1"/>
    </xf>
    <xf numFmtId="0" fontId="17" fillId="0" borderId="0" xfId="0" applyFont="1" applyFill="1" applyBorder="1" applyAlignment="1">
      <alignment horizontal="left" vertical="top" wrapText="1"/>
    </xf>
    <xf numFmtId="169" fontId="18" fillId="0" borderId="0" xfId="0" applyNumberFormat="1" applyFont="1" applyFill="1" applyBorder="1" applyAlignment="1">
      <alignment horizontal="right" vertical="top" shrinkToFit="1"/>
    </xf>
    <xf numFmtId="1" fontId="18" fillId="0" borderId="0" xfId="0" applyNumberFormat="1" applyFont="1" applyFill="1" applyBorder="1" applyAlignment="1">
      <alignment horizontal="left" vertical="top" indent="1" shrinkToFit="1"/>
    </xf>
    <xf numFmtId="170" fontId="19" fillId="0" borderId="0" xfId="0" applyNumberFormat="1" applyFont="1" applyFill="1" applyBorder="1" applyAlignment="1">
      <alignment horizontal="left" vertical="top" shrinkToFit="1"/>
    </xf>
    <xf numFmtId="1" fontId="18" fillId="0" borderId="4" xfId="0" applyNumberFormat="1" applyFont="1" applyFill="1" applyBorder="1" applyAlignment="1">
      <alignment horizontal="right" vertical="top" shrinkToFit="1"/>
    </xf>
    <xf numFmtId="1" fontId="18" fillId="0" borderId="0" xfId="0" applyNumberFormat="1" applyFont="1" applyFill="1" applyBorder="1" applyAlignment="1">
      <alignment horizontal="right" vertical="top" shrinkToFit="1"/>
    </xf>
    <xf numFmtId="1" fontId="19" fillId="0" borderId="0" xfId="0" applyNumberFormat="1" applyFont="1" applyFill="1" applyBorder="1" applyAlignment="1">
      <alignment horizontal="right" vertical="top" shrinkToFit="1"/>
    </xf>
    <xf numFmtId="0" fontId="17" fillId="0" borderId="0" xfId="0" applyFont="1" applyFill="1" applyBorder="1" applyAlignment="1">
      <alignment horizontal="right" vertical="top" wrapText="1"/>
    </xf>
    <xf numFmtId="0" fontId="17" fillId="0" borderId="4" xfId="0" applyFont="1" applyFill="1" applyBorder="1" applyAlignment="1">
      <alignment vertical="top" wrapText="1"/>
    </xf>
    <xf numFmtId="0" fontId="17" fillId="0" borderId="0" xfId="0" applyFont="1" applyFill="1" applyBorder="1" applyAlignment="1">
      <alignment vertical="top" wrapText="1"/>
    </xf>
    <xf numFmtId="169" fontId="0" fillId="0" borderId="0" xfId="0" applyNumberFormat="1" applyFont="1"/>
    <xf numFmtId="0" fontId="0" fillId="0" borderId="1" xfId="0" applyFont="1" applyBorder="1"/>
    <xf numFmtId="1" fontId="2" fillId="0" borderId="0" xfId="1" applyNumberFormat="1" applyFont="1"/>
    <xf numFmtId="0" fontId="17" fillId="0" borderId="0" xfId="0" applyFont="1" applyFill="1" applyBorder="1" applyAlignment="1">
      <alignment vertical="center"/>
    </xf>
    <xf numFmtId="0" fontId="17" fillId="0" borderId="0" xfId="0" applyFont="1" applyFill="1" applyBorder="1" applyAlignment="1">
      <alignment horizontal="left" vertical="center"/>
    </xf>
    <xf numFmtId="0" fontId="17" fillId="5" borderId="0" xfId="0" applyFont="1" applyFill="1" applyBorder="1" applyAlignment="1">
      <alignment vertical="center"/>
    </xf>
    <xf numFmtId="0" fontId="25" fillId="0" borderId="0" xfId="0" applyFont="1" applyFill="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164" fontId="6" fillId="0" borderId="0" xfId="0" applyNumberFormat="1" applyFont="1" applyFill="1" applyBorder="1" applyAlignment="1">
      <alignment horizontal="center" vertical="center" wrapText="1"/>
    </xf>
    <xf numFmtId="1" fontId="5" fillId="0" borderId="0" xfId="0" applyNumberFormat="1" applyFont="1" applyFill="1" applyBorder="1" applyAlignment="1">
      <alignment horizontal="center" wrapText="1"/>
    </xf>
    <xf numFmtId="0" fontId="0" fillId="0" borderId="0" xfId="0" applyAlignment="1"/>
    <xf numFmtId="165" fontId="17" fillId="0" borderId="0" xfId="1" applyNumberFormat="1" applyFont="1" applyFill="1" applyBorder="1" applyAlignment="1">
      <alignment vertical="center"/>
    </xf>
    <xf numFmtId="165" fontId="26" fillId="0" borderId="0" xfId="1" applyNumberFormat="1" applyFont="1" applyFill="1" applyBorder="1" applyAlignment="1">
      <alignment horizontal="center" vertical="center"/>
    </xf>
    <xf numFmtId="0" fontId="3" fillId="2" borderId="0" xfId="0" applyFont="1" applyFill="1" applyBorder="1" applyAlignment="1">
      <alignment horizontal="center" vertical="top"/>
    </xf>
    <xf numFmtId="0" fontId="4" fillId="2" borderId="0" xfId="0" applyFont="1" applyFill="1" applyBorder="1" applyAlignment="1">
      <alignment horizontal="center" vertical="top" wrapText="1"/>
    </xf>
    <xf numFmtId="0" fontId="2" fillId="0" borderId="0" xfId="0" applyFont="1" applyAlignment="1">
      <alignment horizontal="center"/>
    </xf>
    <xf numFmtId="0" fontId="24" fillId="0" borderId="0" xfId="0" applyFont="1" applyFill="1" applyBorder="1" applyAlignment="1">
      <alignment horizontal="center" vertical="center"/>
    </xf>
    <xf numFmtId="0" fontId="6" fillId="3" borderId="0" xfId="0" applyFont="1" applyFill="1" applyBorder="1" applyAlignment="1">
      <alignment horizontal="left" vertical="center" wrapText="1"/>
    </xf>
    <xf numFmtId="1" fontId="2" fillId="0" borderId="0" xfId="0" applyNumberFormat="1" applyFont="1" applyAlignment="1">
      <alignment horizontal="left" wrapText="1"/>
    </xf>
    <xf numFmtId="0" fontId="2" fillId="0" borderId="0" xfId="0" applyFont="1" applyAlignment="1">
      <alignment horizontal="left" wrapText="1"/>
    </xf>
    <xf numFmtId="0" fontId="17"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17" fillId="0" borderId="4" xfId="0" applyFont="1" applyFill="1" applyBorder="1" applyAlignment="1">
      <alignment horizontal="left" vertical="top" wrapText="1"/>
    </xf>
    <xf numFmtId="0" fontId="3" fillId="4" borderId="0" xfId="0" applyFont="1" applyFill="1" applyBorder="1" applyAlignment="1">
      <alignment horizontal="center" vertical="top"/>
    </xf>
    <xf numFmtId="0" fontId="4" fillId="4" borderId="0" xfId="0" applyFont="1" applyFill="1" applyBorder="1" applyAlignment="1">
      <alignment horizontal="center" vertical="top" wrapText="1"/>
    </xf>
  </cellXfs>
  <cellStyles count="4">
    <cellStyle name="Comma" xfId="3" builtinId="3"/>
    <cellStyle name="Currency"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B17" sqref="B17"/>
    </sheetView>
  </sheetViews>
  <sheetFormatPr defaultRowHeight="15" x14ac:dyDescent="0.25"/>
  <cols>
    <col min="1" max="1" width="2" bestFit="1" customWidth="1"/>
    <col min="2" max="2" width="29.140625" customWidth="1"/>
    <col min="3" max="3" width="16.28515625" customWidth="1"/>
    <col min="4" max="4" width="5.28515625" bestFit="1" customWidth="1"/>
    <col min="5" max="5" width="23.140625" bestFit="1" customWidth="1"/>
    <col min="6" max="6" width="43.85546875" bestFit="1" customWidth="1"/>
    <col min="7" max="7" width="14.7109375" customWidth="1"/>
  </cols>
  <sheetData>
    <row r="1" spans="1:7" ht="16.5" x14ac:dyDescent="0.25">
      <c r="B1" s="103" t="s">
        <v>249</v>
      </c>
      <c r="C1" s="103"/>
      <c r="D1" s="103"/>
      <c r="E1" s="103"/>
      <c r="F1" s="103"/>
      <c r="G1" s="103"/>
    </row>
    <row r="2" spans="1:7" x14ac:dyDescent="0.25">
      <c r="B2" s="2"/>
      <c r="C2" s="2"/>
      <c r="D2" s="2"/>
      <c r="E2" s="3"/>
      <c r="F2" s="2"/>
      <c r="G2" s="2"/>
    </row>
    <row r="3" spans="1:7" ht="84.75" customHeight="1" x14ac:dyDescent="0.25">
      <c r="B3" s="104" t="s">
        <v>250</v>
      </c>
      <c r="C3" s="104"/>
      <c r="D3" s="104"/>
      <c r="E3" s="104"/>
      <c r="F3" s="104"/>
      <c r="G3" s="104"/>
    </row>
    <row r="4" spans="1:7" x14ac:dyDescent="0.25">
      <c r="B4" s="29"/>
      <c r="C4" s="29"/>
      <c r="D4" s="30"/>
      <c r="E4" s="30"/>
      <c r="F4" s="29"/>
      <c r="G4" s="30"/>
    </row>
    <row r="5" spans="1:7" x14ac:dyDescent="0.25">
      <c r="B5" s="29"/>
      <c r="C5" s="29"/>
      <c r="D5" s="30"/>
      <c r="E5" s="30"/>
      <c r="F5" s="29"/>
      <c r="G5" s="30"/>
    </row>
    <row r="6" spans="1:7" x14ac:dyDescent="0.25">
      <c r="B6" s="31" t="s">
        <v>0</v>
      </c>
      <c r="C6" s="31" t="s">
        <v>1</v>
      </c>
      <c r="D6" s="31" t="s">
        <v>2</v>
      </c>
      <c r="E6" s="31" t="s">
        <v>3</v>
      </c>
      <c r="F6" s="31" t="s">
        <v>483</v>
      </c>
      <c r="G6" s="31" t="s">
        <v>5</v>
      </c>
    </row>
    <row r="7" spans="1:7" x14ac:dyDescent="0.25">
      <c r="A7">
        <v>1</v>
      </c>
      <c r="B7" s="29" t="s">
        <v>484</v>
      </c>
      <c r="C7" s="29" t="s">
        <v>485</v>
      </c>
      <c r="D7" s="30" t="s">
        <v>486</v>
      </c>
      <c r="E7" s="29" t="s">
        <v>487</v>
      </c>
      <c r="F7" s="29" t="s">
        <v>488</v>
      </c>
      <c r="G7" s="38">
        <v>2713.67</v>
      </c>
    </row>
    <row r="8" spans="1:7" x14ac:dyDescent="0.25">
      <c r="A8">
        <v>2</v>
      </c>
      <c r="B8" s="29" t="s">
        <v>489</v>
      </c>
      <c r="C8" s="29" t="s">
        <v>314</v>
      </c>
      <c r="D8" s="30" t="s">
        <v>37</v>
      </c>
      <c r="E8" s="29" t="s">
        <v>490</v>
      </c>
      <c r="F8" s="29" t="s">
        <v>491</v>
      </c>
      <c r="G8" s="38">
        <v>200</v>
      </c>
    </row>
    <row r="9" spans="1:7" x14ac:dyDescent="0.25">
      <c r="A9">
        <v>3</v>
      </c>
      <c r="B9" s="29" t="s">
        <v>492</v>
      </c>
      <c r="C9" s="29" t="s">
        <v>493</v>
      </c>
      <c r="D9" s="30" t="s">
        <v>33</v>
      </c>
      <c r="E9" s="29" t="s">
        <v>494</v>
      </c>
      <c r="F9" s="29" t="s">
        <v>495</v>
      </c>
      <c r="G9" s="38">
        <v>400</v>
      </c>
    </row>
    <row r="10" spans="1:7" x14ac:dyDescent="0.25">
      <c r="A10">
        <v>4</v>
      </c>
      <c r="B10" s="29" t="s">
        <v>496</v>
      </c>
      <c r="C10" s="29" t="s">
        <v>497</v>
      </c>
      <c r="D10" s="30" t="s">
        <v>8</v>
      </c>
      <c r="E10" s="29" t="s">
        <v>498</v>
      </c>
      <c r="F10" s="29" t="s">
        <v>499</v>
      </c>
      <c r="G10" s="38">
        <v>144</v>
      </c>
    </row>
    <row r="11" spans="1:7" x14ac:dyDescent="0.25">
      <c r="A11">
        <v>5</v>
      </c>
      <c r="B11" s="29" t="s">
        <v>500</v>
      </c>
      <c r="C11" s="29" t="s">
        <v>454</v>
      </c>
      <c r="D11" s="30" t="s">
        <v>411</v>
      </c>
      <c r="E11" s="29" t="s">
        <v>501</v>
      </c>
      <c r="F11" s="29" t="s">
        <v>502</v>
      </c>
      <c r="G11" s="38">
        <v>715.86</v>
      </c>
    </row>
    <row r="12" spans="1:7" x14ac:dyDescent="0.25">
      <c r="A12">
        <v>6</v>
      </c>
      <c r="B12" s="29" t="s">
        <v>503</v>
      </c>
      <c r="C12" s="29" t="s">
        <v>7</v>
      </c>
      <c r="D12" s="30" t="s">
        <v>8</v>
      </c>
      <c r="E12" s="29" t="s">
        <v>504</v>
      </c>
      <c r="F12" s="29" t="s">
        <v>505</v>
      </c>
      <c r="G12" s="38">
        <v>641.9</v>
      </c>
    </row>
    <row r="13" spans="1:7" x14ac:dyDescent="0.25">
      <c r="A13">
        <v>7</v>
      </c>
      <c r="B13" s="29" t="s">
        <v>506</v>
      </c>
      <c r="C13" s="29" t="s">
        <v>310</v>
      </c>
      <c r="D13" s="30" t="s">
        <v>302</v>
      </c>
      <c r="E13" s="29" t="s">
        <v>507</v>
      </c>
      <c r="F13" s="29" t="s">
        <v>508</v>
      </c>
      <c r="G13" s="38">
        <v>24302.06</v>
      </c>
    </row>
    <row r="14" spans="1:7" x14ac:dyDescent="0.25">
      <c r="B14" s="29"/>
      <c r="C14" s="29"/>
      <c r="D14" s="30"/>
      <c r="E14" s="29"/>
      <c r="F14" s="29"/>
      <c r="G14" s="38"/>
    </row>
    <row r="15" spans="1:7" ht="15.75" thickBot="1" x14ac:dyDescent="0.3">
      <c r="B15" s="29"/>
      <c r="C15" s="29"/>
      <c r="D15" s="30"/>
      <c r="E15" s="30"/>
      <c r="F15" s="29"/>
      <c r="G15" s="39">
        <f>SUM(G7:G14)</f>
        <v>29117.49</v>
      </c>
    </row>
    <row r="16" spans="1:7" ht="15.75" thickTop="1" x14ac:dyDescent="0.25">
      <c r="B16" s="29"/>
      <c r="C16" s="29"/>
      <c r="D16" s="30"/>
      <c r="E16" s="30"/>
      <c r="F16" s="29"/>
      <c r="G16" s="32"/>
    </row>
  </sheetData>
  <mergeCells count="2">
    <mergeCell ref="B1:G1"/>
    <mergeCell ref="B3:G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workbookViewId="0">
      <selection activeCell="B23" sqref="B23"/>
    </sheetView>
  </sheetViews>
  <sheetFormatPr defaultRowHeight="15" x14ac:dyDescent="0.25"/>
  <cols>
    <col min="2" max="2" width="37.85546875" customWidth="1"/>
    <col min="3" max="3" width="1.42578125" customWidth="1"/>
    <col min="4" max="4" width="33.140625" customWidth="1"/>
    <col min="5" max="5" width="21.28515625" customWidth="1"/>
    <col min="6" max="6" width="3.7109375" bestFit="1" customWidth="1"/>
    <col min="7" max="7" width="15.28515625" customWidth="1"/>
    <col min="8" max="8" width="18.42578125" customWidth="1"/>
    <col min="9" max="9" width="26.28515625" customWidth="1"/>
    <col min="10" max="10" width="16.7109375" customWidth="1"/>
  </cols>
  <sheetData>
    <row r="1" spans="1:22" ht="16.5" x14ac:dyDescent="0.25">
      <c r="A1" s="103" t="s">
        <v>249</v>
      </c>
      <c r="B1" s="103"/>
      <c r="C1" s="103"/>
      <c r="D1" s="103"/>
      <c r="E1" s="103"/>
      <c r="F1" s="103"/>
      <c r="G1" s="103"/>
      <c r="H1" s="103"/>
      <c r="I1" s="103"/>
      <c r="J1" s="103"/>
      <c r="K1" s="22"/>
      <c r="L1" s="22"/>
      <c r="M1" s="22"/>
      <c r="N1" s="22"/>
      <c r="O1" s="22"/>
      <c r="P1" s="22"/>
      <c r="Q1" s="22"/>
      <c r="R1" s="22"/>
      <c r="S1" s="22"/>
      <c r="T1" s="22"/>
      <c r="U1" s="22"/>
      <c r="V1" s="22"/>
    </row>
    <row r="2" spans="1:22" ht="53.25" customHeight="1" x14ac:dyDescent="0.25">
      <c r="A2" s="104" t="s">
        <v>250</v>
      </c>
      <c r="B2" s="104"/>
      <c r="C2" s="104"/>
      <c r="D2" s="104"/>
      <c r="E2" s="104"/>
      <c r="F2" s="104"/>
      <c r="G2" s="104"/>
      <c r="H2" s="104"/>
      <c r="I2" s="104"/>
      <c r="J2" s="104"/>
      <c r="K2" s="23"/>
      <c r="L2" s="23"/>
      <c r="M2" s="23"/>
      <c r="N2" s="23"/>
      <c r="O2" s="23"/>
      <c r="P2" s="23"/>
      <c r="Q2" s="23"/>
      <c r="R2" s="23"/>
      <c r="S2" s="23"/>
      <c r="T2" s="23"/>
      <c r="U2" s="23"/>
      <c r="V2" s="23"/>
    </row>
    <row r="4" spans="1:22" x14ac:dyDescent="0.25">
      <c r="B4" s="21" t="s">
        <v>681</v>
      </c>
      <c r="J4" s="21">
        <v>2017</v>
      </c>
      <c r="V4" s="21">
        <v>2017</v>
      </c>
    </row>
    <row r="6" spans="1:22" s="21" customFormat="1" x14ac:dyDescent="0.25">
      <c r="B6" s="21" t="s">
        <v>0</v>
      </c>
      <c r="D6" s="21" t="s">
        <v>614</v>
      </c>
      <c r="E6" s="21" t="s">
        <v>1</v>
      </c>
      <c r="F6" s="21" t="s">
        <v>254</v>
      </c>
      <c r="G6" s="21" t="s">
        <v>615</v>
      </c>
      <c r="H6" s="21" t="s">
        <v>3</v>
      </c>
      <c r="I6" s="21" t="s">
        <v>4</v>
      </c>
      <c r="J6" s="21" t="s">
        <v>869</v>
      </c>
    </row>
    <row r="7" spans="1:22" x14ac:dyDescent="0.25">
      <c r="A7">
        <v>1</v>
      </c>
      <c r="B7" s="112" t="s">
        <v>808</v>
      </c>
      <c r="C7" s="112"/>
      <c r="D7" s="71" t="s">
        <v>809</v>
      </c>
      <c r="E7" s="87" t="s">
        <v>810</v>
      </c>
      <c r="F7" s="72" t="s">
        <v>811</v>
      </c>
      <c r="G7" s="73">
        <v>32563</v>
      </c>
      <c r="H7" s="83">
        <v>2017</v>
      </c>
      <c r="I7" s="74" t="s">
        <v>812</v>
      </c>
      <c r="J7" s="75">
        <v>3490</v>
      </c>
      <c r="K7" s="70"/>
      <c r="L7" s="70"/>
      <c r="M7" s="70"/>
    </row>
    <row r="8" spans="1:22" x14ac:dyDescent="0.25">
      <c r="A8">
        <v>2</v>
      </c>
      <c r="B8" s="110" t="s">
        <v>813</v>
      </c>
      <c r="C8" s="110"/>
      <c r="D8" s="76" t="s">
        <v>814</v>
      </c>
      <c r="E8" s="88" t="s">
        <v>815</v>
      </c>
      <c r="F8" s="77" t="s">
        <v>816</v>
      </c>
      <c r="G8" s="78">
        <v>37217</v>
      </c>
      <c r="H8" s="84">
        <v>2017</v>
      </c>
      <c r="I8" s="79" t="s">
        <v>817</v>
      </c>
      <c r="J8" s="80">
        <v>1250</v>
      </c>
      <c r="K8" s="70"/>
      <c r="L8" s="70"/>
      <c r="M8" s="70"/>
    </row>
    <row r="9" spans="1:22" x14ac:dyDescent="0.25">
      <c r="A9">
        <v>3</v>
      </c>
      <c r="B9" s="110" t="s">
        <v>818</v>
      </c>
      <c r="C9" s="110"/>
      <c r="D9" s="76" t="s">
        <v>819</v>
      </c>
      <c r="E9" s="88" t="s">
        <v>820</v>
      </c>
      <c r="F9" s="77" t="s">
        <v>821</v>
      </c>
      <c r="G9" s="78">
        <v>60025</v>
      </c>
      <c r="H9" s="84">
        <v>2017</v>
      </c>
      <c r="I9" s="79" t="s">
        <v>822</v>
      </c>
      <c r="J9" s="80">
        <v>3534</v>
      </c>
      <c r="K9" s="70"/>
      <c r="L9" s="70"/>
      <c r="M9" s="70"/>
    </row>
    <row r="10" spans="1:22" x14ac:dyDescent="0.25">
      <c r="A10">
        <v>4</v>
      </c>
      <c r="B10" s="110" t="s">
        <v>823</v>
      </c>
      <c r="C10" s="110"/>
      <c r="D10" s="76" t="s">
        <v>824</v>
      </c>
      <c r="E10" s="88" t="s">
        <v>825</v>
      </c>
      <c r="F10" s="77" t="s">
        <v>826</v>
      </c>
      <c r="G10" s="81">
        <v>46206</v>
      </c>
      <c r="H10" s="85">
        <v>2017</v>
      </c>
      <c r="I10" s="79" t="s">
        <v>827</v>
      </c>
      <c r="J10" s="80">
        <v>4650</v>
      </c>
      <c r="K10" s="70"/>
      <c r="L10" s="70"/>
      <c r="M10" s="70"/>
    </row>
    <row r="11" spans="1:22" x14ac:dyDescent="0.25">
      <c r="A11">
        <v>5</v>
      </c>
      <c r="B11" s="110" t="s">
        <v>828</v>
      </c>
      <c r="C11" s="110"/>
      <c r="D11" s="76" t="s">
        <v>829</v>
      </c>
      <c r="E11" s="88" t="s">
        <v>830</v>
      </c>
      <c r="F11" s="77" t="s">
        <v>831</v>
      </c>
      <c r="G11" s="78">
        <v>80124</v>
      </c>
      <c r="H11" s="84">
        <v>2017</v>
      </c>
      <c r="I11" s="79" t="s">
        <v>832</v>
      </c>
      <c r="J11" s="80">
        <v>3000</v>
      </c>
      <c r="K11" s="70"/>
      <c r="L11" s="70"/>
      <c r="M11" s="70"/>
    </row>
    <row r="12" spans="1:22" x14ac:dyDescent="0.25">
      <c r="A12">
        <v>6</v>
      </c>
      <c r="B12" s="110" t="s">
        <v>833</v>
      </c>
      <c r="C12" s="110"/>
      <c r="D12" s="76" t="s">
        <v>834</v>
      </c>
      <c r="E12" s="88" t="s">
        <v>835</v>
      </c>
      <c r="F12" s="77" t="s">
        <v>836</v>
      </c>
      <c r="G12" s="82">
        <v>6902</v>
      </c>
      <c r="H12" s="86" t="s">
        <v>837</v>
      </c>
      <c r="I12" s="79" t="s">
        <v>838</v>
      </c>
      <c r="J12" s="80">
        <v>2000</v>
      </c>
      <c r="K12" s="70"/>
      <c r="L12" s="70"/>
      <c r="M12" s="70"/>
    </row>
    <row r="13" spans="1:22" x14ac:dyDescent="0.25">
      <c r="A13">
        <v>7</v>
      </c>
      <c r="B13" s="110" t="s">
        <v>839</v>
      </c>
      <c r="C13" s="110"/>
      <c r="D13" s="76" t="s">
        <v>840</v>
      </c>
      <c r="E13" s="88" t="s">
        <v>841</v>
      </c>
      <c r="F13" s="77" t="s">
        <v>842</v>
      </c>
      <c r="G13" s="78">
        <v>60201</v>
      </c>
      <c r="H13" s="84">
        <v>2017</v>
      </c>
      <c r="I13" s="79" t="s">
        <v>843</v>
      </c>
      <c r="J13" s="80">
        <v>3622.5</v>
      </c>
      <c r="K13" s="70"/>
      <c r="L13" s="70"/>
      <c r="M13" s="70"/>
    </row>
    <row r="14" spans="1:22" x14ac:dyDescent="0.25">
      <c r="A14">
        <v>8</v>
      </c>
      <c r="B14" s="110" t="s">
        <v>844</v>
      </c>
      <c r="C14" s="110"/>
      <c r="D14" s="76" t="s">
        <v>845</v>
      </c>
      <c r="E14" s="88" t="s">
        <v>846</v>
      </c>
      <c r="F14" s="77" t="s">
        <v>847</v>
      </c>
      <c r="G14" s="78">
        <v>66216</v>
      </c>
      <c r="H14" s="84">
        <v>2017</v>
      </c>
      <c r="I14" s="79" t="s">
        <v>848</v>
      </c>
      <c r="J14" s="80">
        <v>3626.54</v>
      </c>
      <c r="K14" s="70"/>
      <c r="L14" s="70"/>
      <c r="M14" s="70"/>
    </row>
    <row r="15" spans="1:22" x14ac:dyDescent="0.25">
      <c r="A15">
        <v>9</v>
      </c>
      <c r="B15" s="110" t="s">
        <v>849</v>
      </c>
      <c r="C15" s="110"/>
      <c r="D15" s="76" t="s">
        <v>850</v>
      </c>
      <c r="E15" s="88" t="s">
        <v>851</v>
      </c>
      <c r="F15" s="77" t="s">
        <v>852</v>
      </c>
      <c r="G15" s="81">
        <v>45158</v>
      </c>
      <c r="H15" s="86" t="s">
        <v>853</v>
      </c>
      <c r="I15" s="79" t="s">
        <v>854</v>
      </c>
      <c r="J15" s="80">
        <v>6000</v>
      </c>
      <c r="K15" s="70"/>
      <c r="L15" s="70"/>
      <c r="M15" s="70"/>
    </row>
    <row r="16" spans="1:22" x14ac:dyDescent="0.25">
      <c r="A16">
        <v>10</v>
      </c>
      <c r="B16" s="111" t="s">
        <v>868</v>
      </c>
      <c r="C16" s="110"/>
      <c r="D16" s="76" t="s">
        <v>855</v>
      </c>
      <c r="E16" s="88" t="s">
        <v>856</v>
      </c>
      <c r="F16" s="77" t="s">
        <v>842</v>
      </c>
      <c r="G16" s="78">
        <v>60602</v>
      </c>
      <c r="H16" s="86" t="s">
        <v>857</v>
      </c>
      <c r="I16" s="79" t="s">
        <v>858</v>
      </c>
      <c r="J16" s="80">
        <v>12000</v>
      </c>
      <c r="K16" s="70"/>
      <c r="L16" s="70"/>
      <c r="M16" s="70"/>
    </row>
    <row r="17" spans="1:13" x14ac:dyDescent="0.25">
      <c r="A17">
        <v>11</v>
      </c>
      <c r="B17" s="110" t="s">
        <v>859</v>
      </c>
      <c r="C17" s="110"/>
      <c r="D17" s="76" t="s">
        <v>860</v>
      </c>
      <c r="E17" s="88" t="s">
        <v>861</v>
      </c>
      <c r="F17" s="77" t="s">
        <v>862</v>
      </c>
      <c r="G17" s="78">
        <v>10025</v>
      </c>
      <c r="H17" s="84">
        <v>2017</v>
      </c>
      <c r="I17" s="79" t="s">
        <v>822</v>
      </c>
      <c r="J17" s="80">
        <v>13008.04</v>
      </c>
      <c r="K17" s="70"/>
      <c r="L17" s="70"/>
      <c r="M17" s="70"/>
    </row>
    <row r="18" spans="1:13" ht="17.25" customHeight="1" x14ac:dyDescent="0.25">
      <c r="A18">
        <v>12</v>
      </c>
      <c r="B18" s="110" t="s">
        <v>863</v>
      </c>
      <c r="C18" s="110"/>
      <c r="D18" s="76" t="s">
        <v>864</v>
      </c>
      <c r="E18" s="88" t="s">
        <v>865</v>
      </c>
      <c r="F18" s="77" t="s">
        <v>866</v>
      </c>
      <c r="G18" s="78">
        <v>27262</v>
      </c>
      <c r="H18" s="86" t="s">
        <v>857</v>
      </c>
      <c r="I18" s="79" t="s">
        <v>867</v>
      </c>
      <c r="J18" s="80">
        <v>8696.9</v>
      </c>
      <c r="K18" s="70"/>
      <c r="L18" s="70"/>
      <c r="M18" s="70"/>
    </row>
    <row r="19" spans="1:13" x14ac:dyDescent="0.25">
      <c r="B19" s="70"/>
      <c r="C19" s="70"/>
      <c r="D19" s="70"/>
      <c r="E19" s="70"/>
      <c r="F19" s="70"/>
      <c r="G19" s="70"/>
      <c r="H19" s="70"/>
      <c r="I19" s="70"/>
      <c r="J19" s="90"/>
      <c r="K19" s="70"/>
      <c r="L19" s="70"/>
      <c r="M19" s="70"/>
    </row>
    <row r="20" spans="1:13" x14ac:dyDescent="0.25">
      <c r="B20" s="70"/>
      <c r="C20" s="70"/>
      <c r="D20" s="70"/>
      <c r="E20" s="70"/>
      <c r="F20" s="70"/>
      <c r="G20" s="70"/>
      <c r="H20" s="70"/>
      <c r="I20" s="70"/>
      <c r="J20" s="89">
        <f>SUM(J7:J19)</f>
        <v>64877.98</v>
      </c>
      <c r="K20" s="70"/>
      <c r="L20" s="70"/>
      <c r="M20" s="70"/>
    </row>
    <row r="21" spans="1:13" x14ac:dyDescent="0.25">
      <c r="B21" s="70"/>
      <c r="C21" s="70"/>
      <c r="D21" s="70"/>
      <c r="E21" s="70"/>
      <c r="F21" s="70"/>
      <c r="G21" s="70"/>
      <c r="H21" s="70"/>
      <c r="I21" s="70"/>
      <c r="J21" s="70"/>
      <c r="K21" s="70"/>
      <c r="L21" s="70"/>
      <c r="M21" s="70"/>
    </row>
    <row r="22" spans="1:13" x14ac:dyDescent="0.25">
      <c r="B22" s="70"/>
      <c r="C22" s="70"/>
      <c r="D22" s="70"/>
      <c r="E22" s="70"/>
      <c r="F22" s="70"/>
      <c r="G22" s="70"/>
      <c r="H22" s="70"/>
      <c r="I22" s="70"/>
      <c r="J22" s="70"/>
      <c r="K22" s="70"/>
      <c r="L22" s="70"/>
      <c r="M22" s="70"/>
    </row>
    <row r="23" spans="1:13" x14ac:dyDescent="0.25">
      <c r="B23" s="70"/>
      <c r="C23" s="70"/>
      <c r="D23" s="70"/>
      <c r="E23" s="70"/>
      <c r="F23" s="70"/>
      <c r="G23" s="70"/>
      <c r="H23" s="70"/>
      <c r="I23" s="70"/>
      <c r="J23" s="70"/>
      <c r="K23" s="70"/>
      <c r="L23" s="70"/>
      <c r="M23" s="70"/>
    </row>
    <row r="24" spans="1:13" x14ac:dyDescent="0.25">
      <c r="B24" s="70"/>
      <c r="C24" s="70"/>
      <c r="D24" s="70"/>
      <c r="E24" s="70"/>
      <c r="F24" s="70"/>
      <c r="G24" s="70"/>
      <c r="H24" s="70"/>
      <c r="I24" s="70"/>
      <c r="J24" s="70"/>
      <c r="K24" s="70"/>
      <c r="L24" s="70"/>
      <c r="M24" s="70"/>
    </row>
    <row r="25" spans="1:13" x14ac:dyDescent="0.25">
      <c r="B25" s="70"/>
      <c r="C25" s="70"/>
      <c r="D25" s="70"/>
      <c r="E25" s="70"/>
      <c r="F25" s="70"/>
      <c r="G25" s="70"/>
      <c r="H25" s="70"/>
      <c r="I25" s="70"/>
      <c r="J25" s="70"/>
      <c r="K25" s="70"/>
      <c r="L25" s="70"/>
      <c r="M25" s="70"/>
    </row>
    <row r="26" spans="1:13" x14ac:dyDescent="0.25">
      <c r="B26" s="70"/>
      <c r="C26" s="70"/>
      <c r="D26" s="70"/>
      <c r="E26" s="70"/>
      <c r="F26" s="70"/>
      <c r="G26" s="70"/>
      <c r="H26" s="70"/>
      <c r="I26" s="70"/>
      <c r="J26" s="70"/>
      <c r="K26" s="70"/>
      <c r="L26" s="70"/>
      <c r="M26" s="70"/>
    </row>
    <row r="27" spans="1:13" x14ac:dyDescent="0.25">
      <c r="B27" s="70"/>
      <c r="C27" s="70"/>
      <c r="D27" s="70"/>
      <c r="E27" s="70"/>
      <c r="F27" s="70"/>
      <c r="G27" s="70"/>
      <c r="H27" s="70"/>
      <c r="I27" s="70"/>
      <c r="J27" s="70"/>
      <c r="K27" s="70"/>
      <c r="L27" s="70"/>
      <c r="M27" s="70"/>
    </row>
  </sheetData>
  <mergeCells count="14">
    <mergeCell ref="B7:C7"/>
    <mergeCell ref="B8:C8"/>
    <mergeCell ref="A2:J2"/>
    <mergeCell ref="A1:J1"/>
    <mergeCell ref="B15:C15"/>
    <mergeCell ref="B16:C16"/>
    <mergeCell ref="B17:C17"/>
    <mergeCell ref="B18:C18"/>
    <mergeCell ref="B9:C9"/>
    <mergeCell ref="B10:C10"/>
    <mergeCell ref="B11:C11"/>
    <mergeCell ref="B12:C12"/>
    <mergeCell ref="B13:C13"/>
    <mergeCell ref="B14: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C24" sqref="C24"/>
    </sheetView>
  </sheetViews>
  <sheetFormatPr defaultRowHeight="15" x14ac:dyDescent="0.25"/>
  <cols>
    <col min="2" max="2" width="37.7109375" customWidth="1"/>
    <col min="3" max="3" width="13" customWidth="1"/>
    <col min="4" max="4" width="6.7109375" bestFit="1" customWidth="1"/>
    <col min="5" max="5" width="16.28515625" bestFit="1" customWidth="1"/>
    <col min="6" max="6" width="50.42578125" bestFit="1" customWidth="1"/>
    <col min="7" max="7" width="16.42578125" customWidth="1"/>
  </cols>
  <sheetData>
    <row r="1" spans="1:7" ht="16.5" x14ac:dyDescent="0.25">
      <c r="B1" s="113" t="s">
        <v>249</v>
      </c>
      <c r="C1" s="113"/>
      <c r="D1" s="113"/>
      <c r="E1" s="113"/>
      <c r="F1" s="113"/>
      <c r="G1" s="113"/>
    </row>
    <row r="2" spans="1:7" x14ac:dyDescent="0.25">
      <c r="B2" s="58"/>
      <c r="C2" s="58"/>
      <c r="D2" s="58"/>
      <c r="E2" s="59"/>
      <c r="F2" s="58"/>
      <c r="G2" s="60"/>
    </row>
    <row r="3" spans="1:7" ht="64.5" customHeight="1" x14ac:dyDescent="0.25">
      <c r="B3" s="114" t="s">
        <v>806</v>
      </c>
      <c r="C3" s="114"/>
      <c r="D3" s="114"/>
      <c r="E3" s="114"/>
      <c r="F3" s="114"/>
      <c r="G3" s="114"/>
    </row>
    <row r="4" spans="1:7" x14ac:dyDescent="0.25">
      <c r="B4" s="21" t="s">
        <v>771</v>
      </c>
      <c r="C4" s="21"/>
      <c r="D4" s="21"/>
      <c r="E4" s="21"/>
      <c r="F4" s="21"/>
      <c r="G4" s="21">
        <v>2017</v>
      </c>
    </row>
    <row r="5" spans="1:7" s="21" customFormat="1" x14ac:dyDescent="0.25"/>
    <row r="6" spans="1:7" x14ac:dyDescent="0.25">
      <c r="B6" s="62" t="s">
        <v>0</v>
      </c>
      <c r="C6" s="62" t="s">
        <v>1</v>
      </c>
      <c r="D6" s="62" t="s">
        <v>2</v>
      </c>
      <c r="E6" s="62" t="s">
        <v>3</v>
      </c>
      <c r="F6" s="62" t="s">
        <v>4</v>
      </c>
      <c r="G6" s="62" t="s">
        <v>5</v>
      </c>
    </row>
    <row r="7" spans="1:7" x14ac:dyDescent="0.25">
      <c r="A7">
        <v>1</v>
      </c>
      <c r="B7" t="s">
        <v>772</v>
      </c>
      <c r="C7" t="s">
        <v>86</v>
      </c>
      <c r="D7" t="s">
        <v>45</v>
      </c>
      <c r="E7" s="61" t="s">
        <v>773</v>
      </c>
      <c r="F7" t="s">
        <v>774</v>
      </c>
      <c r="G7" s="66">
        <v>10005.08</v>
      </c>
    </row>
    <row r="8" spans="1:7" x14ac:dyDescent="0.25">
      <c r="A8">
        <v>2</v>
      </c>
      <c r="B8" t="s">
        <v>775</v>
      </c>
      <c r="C8" t="s">
        <v>776</v>
      </c>
      <c r="D8" t="s">
        <v>123</v>
      </c>
      <c r="E8" s="61" t="s">
        <v>777</v>
      </c>
      <c r="F8" t="s">
        <v>778</v>
      </c>
      <c r="G8" s="66">
        <v>16818.75</v>
      </c>
    </row>
    <row r="9" spans="1:7" x14ac:dyDescent="0.25">
      <c r="A9">
        <v>3</v>
      </c>
      <c r="B9" t="s">
        <v>779</v>
      </c>
      <c r="C9" t="s">
        <v>780</v>
      </c>
      <c r="D9" t="s">
        <v>21</v>
      </c>
      <c r="E9" s="61" t="s">
        <v>781</v>
      </c>
      <c r="F9" t="s">
        <v>782</v>
      </c>
      <c r="G9" s="66">
        <v>119962.61</v>
      </c>
    </row>
    <row r="10" spans="1:7" x14ac:dyDescent="0.25">
      <c r="A10">
        <v>4</v>
      </c>
      <c r="B10" t="s">
        <v>783</v>
      </c>
      <c r="C10" t="s">
        <v>314</v>
      </c>
      <c r="D10" t="s">
        <v>37</v>
      </c>
      <c r="E10" s="61">
        <v>43027</v>
      </c>
      <c r="F10" t="s">
        <v>784</v>
      </c>
      <c r="G10" s="66">
        <v>12500</v>
      </c>
    </row>
    <row r="11" spans="1:7" x14ac:dyDescent="0.25">
      <c r="A11">
        <v>5</v>
      </c>
      <c r="B11" t="s">
        <v>785</v>
      </c>
      <c r="C11" t="s">
        <v>786</v>
      </c>
      <c r="D11" t="s">
        <v>123</v>
      </c>
      <c r="E11" s="61" t="s">
        <v>787</v>
      </c>
      <c r="F11" t="s">
        <v>788</v>
      </c>
      <c r="G11" s="66">
        <v>129836.58</v>
      </c>
    </row>
    <row r="12" spans="1:7" x14ac:dyDescent="0.25">
      <c r="A12">
        <v>6</v>
      </c>
      <c r="B12" t="s">
        <v>789</v>
      </c>
      <c r="C12" t="s">
        <v>790</v>
      </c>
      <c r="D12" t="s">
        <v>791</v>
      </c>
      <c r="E12" s="61">
        <v>43067</v>
      </c>
      <c r="F12" t="s">
        <v>792</v>
      </c>
      <c r="G12" s="66">
        <v>11900</v>
      </c>
    </row>
    <row r="13" spans="1:7" x14ac:dyDescent="0.25">
      <c r="A13">
        <v>7</v>
      </c>
      <c r="B13" t="s">
        <v>793</v>
      </c>
      <c r="C13" t="s">
        <v>794</v>
      </c>
      <c r="D13" t="s">
        <v>29</v>
      </c>
      <c r="E13" s="61">
        <v>42766</v>
      </c>
      <c r="F13" t="s">
        <v>795</v>
      </c>
      <c r="G13" s="66">
        <v>24000</v>
      </c>
    </row>
    <row r="14" spans="1:7" x14ac:dyDescent="0.25">
      <c r="A14">
        <v>8</v>
      </c>
      <c r="B14" t="s">
        <v>796</v>
      </c>
      <c r="C14" t="s">
        <v>797</v>
      </c>
      <c r="D14" t="s">
        <v>17</v>
      </c>
      <c r="E14" s="61" t="s">
        <v>798</v>
      </c>
      <c r="F14" t="s">
        <v>799</v>
      </c>
      <c r="G14" s="66">
        <v>37250</v>
      </c>
    </row>
    <row r="15" spans="1:7" x14ac:dyDescent="0.25">
      <c r="A15">
        <v>9</v>
      </c>
      <c r="B15" t="s">
        <v>800</v>
      </c>
      <c r="C15" t="s">
        <v>449</v>
      </c>
      <c r="D15" t="s">
        <v>45</v>
      </c>
      <c r="E15" s="61" t="s">
        <v>801</v>
      </c>
      <c r="F15" t="s">
        <v>802</v>
      </c>
      <c r="G15" s="66">
        <v>25712.5</v>
      </c>
    </row>
    <row r="16" spans="1:7" x14ac:dyDescent="0.25">
      <c r="A16">
        <v>10</v>
      </c>
      <c r="B16" t="s">
        <v>803</v>
      </c>
      <c r="C16" t="s">
        <v>271</v>
      </c>
      <c r="D16" t="s">
        <v>21</v>
      </c>
      <c r="E16" s="61" t="s">
        <v>804</v>
      </c>
      <c r="F16" t="s">
        <v>805</v>
      </c>
      <c r="G16" s="66">
        <v>112000</v>
      </c>
    </row>
    <row r="17" spans="7:7" x14ac:dyDescent="0.25">
      <c r="G17" s="63"/>
    </row>
    <row r="18" spans="7:7" x14ac:dyDescent="0.25">
      <c r="G18" s="64"/>
    </row>
    <row r="19" spans="7:7" x14ac:dyDescent="0.25">
      <c r="G19" s="63">
        <f>SUM(G7:G18)</f>
        <v>499985.52</v>
      </c>
    </row>
    <row r="20" spans="7:7" x14ac:dyDescent="0.25">
      <c r="G20" s="65"/>
    </row>
  </sheetData>
  <mergeCells count="2">
    <mergeCell ref="B1:G1"/>
    <mergeCell ref="B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topLeftCell="A58" zoomScaleNormal="100" zoomScaleSheetLayoutView="106" workbookViewId="0">
      <selection activeCell="B83" sqref="B83"/>
    </sheetView>
  </sheetViews>
  <sheetFormatPr defaultRowHeight="15" x14ac:dyDescent="0.25"/>
  <cols>
    <col min="2" max="2" width="43.28515625" bestFit="1" customWidth="1"/>
    <col min="3" max="3" width="22" bestFit="1" customWidth="1"/>
    <col min="4" max="4" width="21.85546875" customWidth="1"/>
    <col min="5" max="5" width="22.7109375" bestFit="1" customWidth="1"/>
    <col min="6" max="6" width="33.42578125" bestFit="1" customWidth="1"/>
    <col min="7" max="7" width="14" style="9" bestFit="1" customWidth="1"/>
  </cols>
  <sheetData>
    <row r="1" spans="1:7" ht="16.5" x14ac:dyDescent="0.25">
      <c r="B1" s="103" t="s">
        <v>249</v>
      </c>
      <c r="C1" s="103"/>
      <c r="D1" s="103"/>
      <c r="E1" s="103"/>
      <c r="F1" s="103"/>
      <c r="G1" s="103"/>
    </row>
    <row r="2" spans="1:7" x14ac:dyDescent="0.25">
      <c r="B2" s="2"/>
      <c r="C2" s="2"/>
      <c r="D2" s="2"/>
      <c r="E2" s="3"/>
      <c r="F2" s="2"/>
      <c r="G2" s="18"/>
    </row>
    <row r="3" spans="1:7" ht="55.5" customHeight="1" x14ac:dyDescent="0.25">
      <c r="B3" s="104" t="s">
        <v>250</v>
      </c>
      <c r="C3" s="104"/>
      <c r="D3" s="104"/>
      <c r="E3" s="104"/>
      <c r="F3" s="104"/>
      <c r="G3" s="104"/>
    </row>
    <row r="4" spans="1:7" x14ac:dyDescent="0.25">
      <c r="B4" s="105"/>
      <c r="C4" s="105"/>
      <c r="D4" s="105"/>
      <c r="E4" s="105"/>
      <c r="F4" s="105"/>
      <c r="G4" s="105"/>
    </row>
    <row r="5" spans="1:7" x14ac:dyDescent="0.25">
      <c r="B5" s="20"/>
      <c r="C5" s="20"/>
      <c r="D5" s="20"/>
      <c r="E5" s="20"/>
      <c r="F5" s="20"/>
      <c r="G5" s="20"/>
    </row>
    <row r="6" spans="1:7" x14ac:dyDescent="0.25">
      <c r="B6" s="21" t="s">
        <v>870</v>
      </c>
      <c r="G6" s="91">
        <v>2017</v>
      </c>
    </row>
    <row r="7" spans="1:7" x14ac:dyDescent="0.25">
      <c r="B7" s="1" t="s">
        <v>0</v>
      </c>
      <c r="C7" s="1" t="s">
        <v>1</v>
      </c>
      <c r="D7" s="1" t="s">
        <v>2</v>
      </c>
      <c r="E7" s="1" t="s">
        <v>3</v>
      </c>
      <c r="F7" s="1" t="s">
        <v>4</v>
      </c>
      <c r="G7" s="19" t="s">
        <v>5</v>
      </c>
    </row>
    <row r="8" spans="1:7" x14ac:dyDescent="0.25">
      <c r="A8">
        <v>1</v>
      </c>
      <c r="B8" t="s">
        <v>6</v>
      </c>
      <c r="C8" t="s">
        <v>7</v>
      </c>
      <c r="D8" t="s">
        <v>8</v>
      </c>
      <c r="E8" t="s">
        <v>9</v>
      </c>
      <c r="F8" t="s">
        <v>10</v>
      </c>
      <c r="G8" s="9">
        <v>2300</v>
      </c>
    </row>
    <row r="9" spans="1:7" x14ac:dyDescent="0.25">
      <c r="A9">
        <v>2</v>
      </c>
      <c r="B9" t="s">
        <v>11</v>
      </c>
      <c r="C9" t="s">
        <v>12</v>
      </c>
      <c r="D9" t="s">
        <v>13</v>
      </c>
      <c r="E9" t="s">
        <v>9</v>
      </c>
      <c r="F9" t="s">
        <v>14</v>
      </c>
      <c r="G9" s="9">
        <v>7500</v>
      </c>
    </row>
    <row r="10" spans="1:7" x14ac:dyDescent="0.25">
      <c r="A10">
        <v>3</v>
      </c>
      <c r="B10" t="s">
        <v>15</v>
      </c>
      <c r="C10" t="s">
        <v>16</v>
      </c>
      <c r="D10" t="s">
        <v>17</v>
      </c>
      <c r="E10" t="s">
        <v>9</v>
      </c>
      <c r="F10" t="s">
        <v>18</v>
      </c>
      <c r="G10" s="9">
        <v>7500</v>
      </c>
    </row>
    <row r="11" spans="1:7" x14ac:dyDescent="0.25">
      <c r="A11">
        <v>4</v>
      </c>
      <c r="B11" t="s">
        <v>19</v>
      </c>
      <c r="C11" t="s">
        <v>20</v>
      </c>
      <c r="D11" t="s">
        <v>21</v>
      </c>
      <c r="E11" t="s">
        <v>9</v>
      </c>
      <c r="F11" t="s">
        <v>22</v>
      </c>
      <c r="G11" s="9">
        <v>3000</v>
      </c>
    </row>
    <row r="12" spans="1:7" x14ac:dyDescent="0.25">
      <c r="A12">
        <v>5</v>
      </c>
      <c r="B12" t="s">
        <v>23</v>
      </c>
      <c r="C12" t="s">
        <v>24</v>
      </c>
      <c r="D12" t="s">
        <v>25</v>
      </c>
      <c r="E12" t="s">
        <v>9</v>
      </c>
      <c r="F12" t="s">
        <v>26</v>
      </c>
      <c r="G12" s="9">
        <v>350</v>
      </c>
    </row>
    <row r="13" spans="1:7" x14ac:dyDescent="0.25">
      <c r="A13">
        <v>6</v>
      </c>
      <c r="B13" t="s">
        <v>27</v>
      </c>
      <c r="C13" t="s">
        <v>28</v>
      </c>
      <c r="D13" t="s">
        <v>29</v>
      </c>
      <c r="E13" t="s">
        <v>9</v>
      </c>
      <c r="F13" t="s">
        <v>30</v>
      </c>
      <c r="G13" s="9">
        <v>3609.09</v>
      </c>
    </row>
    <row r="14" spans="1:7" x14ac:dyDescent="0.25">
      <c r="A14">
        <v>7</v>
      </c>
      <c r="B14" t="s">
        <v>31</v>
      </c>
      <c r="C14" t="s">
        <v>32</v>
      </c>
      <c r="D14" t="s">
        <v>33</v>
      </c>
      <c r="E14" t="s">
        <v>9</v>
      </c>
      <c r="F14" t="s">
        <v>34</v>
      </c>
      <c r="G14" s="9">
        <v>16000</v>
      </c>
    </row>
    <row r="15" spans="1:7" x14ac:dyDescent="0.25">
      <c r="A15">
        <v>8</v>
      </c>
      <c r="B15" t="s">
        <v>35</v>
      </c>
      <c r="C15" t="s">
        <v>36</v>
      </c>
      <c r="D15" t="s">
        <v>37</v>
      </c>
      <c r="E15" t="s">
        <v>9</v>
      </c>
      <c r="F15" t="s">
        <v>38</v>
      </c>
      <c r="G15" s="9">
        <v>700</v>
      </c>
    </row>
    <row r="16" spans="1:7" x14ac:dyDescent="0.25">
      <c r="A16">
        <v>9</v>
      </c>
      <c r="B16" t="s">
        <v>39</v>
      </c>
      <c r="C16" t="s">
        <v>40</v>
      </c>
      <c r="D16" t="s">
        <v>41</v>
      </c>
      <c r="E16" t="s">
        <v>9</v>
      </c>
      <c r="F16" t="s">
        <v>42</v>
      </c>
      <c r="G16" s="9">
        <v>13600</v>
      </c>
    </row>
    <row r="17" spans="1:7" x14ac:dyDescent="0.25">
      <c r="A17">
        <v>10</v>
      </c>
      <c r="B17" t="s">
        <v>43</v>
      </c>
      <c r="C17" t="s">
        <v>44</v>
      </c>
      <c r="D17" t="s">
        <v>45</v>
      </c>
      <c r="E17" t="s">
        <v>9</v>
      </c>
      <c r="F17" t="s">
        <v>46</v>
      </c>
      <c r="G17" s="9">
        <v>50</v>
      </c>
    </row>
    <row r="18" spans="1:7" x14ac:dyDescent="0.25">
      <c r="A18">
        <v>11</v>
      </c>
      <c r="B18" t="s">
        <v>47</v>
      </c>
      <c r="C18" t="s">
        <v>48</v>
      </c>
      <c r="D18" t="s">
        <v>45</v>
      </c>
      <c r="E18" t="s">
        <v>9</v>
      </c>
      <c r="F18" t="s">
        <v>49</v>
      </c>
      <c r="G18" s="9">
        <v>330</v>
      </c>
    </row>
    <row r="19" spans="1:7" x14ac:dyDescent="0.25">
      <c r="A19">
        <v>12</v>
      </c>
      <c r="B19" t="s">
        <v>50</v>
      </c>
      <c r="C19" t="s">
        <v>44</v>
      </c>
      <c r="D19" t="s">
        <v>45</v>
      </c>
      <c r="E19" t="s">
        <v>9</v>
      </c>
      <c r="F19" t="s">
        <v>51</v>
      </c>
      <c r="G19" s="9">
        <v>1560</v>
      </c>
    </row>
    <row r="20" spans="1:7" x14ac:dyDescent="0.25">
      <c r="A20">
        <v>13</v>
      </c>
      <c r="B20" t="s">
        <v>52</v>
      </c>
      <c r="C20" t="s">
        <v>53</v>
      </c>
      <c r="D20" t="s">
        <v>54</v>
      </c>
      <c r="E20" t="s">
        <v>9</v>
      </c>
      <c r="F20" t="s">
        <v>55</v>
      </c>
      <c r="G20" s="9">
        <v>40000</v>
      </c>
    </row>
    <row r="21" spans="1:7" x14ac:dyDescent="0.25">
      <c r="A21">
        <v>14</v>
      </c>
      <c r="B21" t="s">
        <v>56</v>
      </c>
      <c r="C21" t="s">
        <v>57</v>
      </c>
      <c r="D21" t="s">
        <v>58</v>
      </c>
      <c r="E21" t="s">
        <v>9</v>
      </c>
      <c r="F21" t="s">
        <v>55</v>
      </c>
      <c r="G21" s="9">
        <v>33000</v>
      </c>
    </row>
    <row r="22" spans="1:7" x14ac:dyDescent="0.25">
      <c r="A22">
        <v>15</v>
      </c>
      <c r="B22" t="s">
        <v>59</v>
      </c>
      <c r="C22" t="s">
        <v>44</v>
      </c>
      <c r="D22" t="s">
        <v>45</v>
      </c>
      <c r="E22" t="s">
        <v>9</v>
      </c>
      <c r="F22" t="s">
        <v>60</v>
      </c>
      <c r="G22" s="9">
        <v>386.45</v>
      </c>
    </row>
    <row r="23" spans="1:7" x14ac:dyDescent="0.25">
      <c r="A23">
        <v>16</v>
      </c>
      <c r="B23" t="s">
        <v>61</v>
      </c>
      <c r="C23" t="s">
        <v>62</v>
      </c>
      <c r="D23" t="s">
        <v>63</v>
      </c>
      <c r="E23" t="s">
        <v>9</v>
      </c>
      <c r="F23" t="s">
        <v>64</v>
      </c>
      <c r="G23" s="9">
        <v>86668.479999999996</v>
      </c>
    </row>
    <row r="24" spans="1:7" x14ac:dyDescent="0.25">
      <c r="A24">
        <v>17</v>
      </c>
      <c r="B24" t="s">
        <v>65</v>
      </c>
      <c r="C24" t="s">
        <v>44</v>
      </c>
      <c r="D24" t="s">
        <v>45</v>
      </c>
      <c r="E24" t="s">
        <v>9</v>
      </c>
      <c r="F24" t="s">
        <v>66</v>
      </c>
      <c r="G24" s="9">
        <v>1500</v>
      </c>
    </row>
    <row r="25" spans="1:7" x14ac:dyDescent="0.25">
      <c r="A25">
        <v>18</v>
      </c>
      <c r="B25" t="s">
        <v>67</v>
      </c>
      <c r="C25" t="s">
        <v>68</v>
      </c>
      <c r="D25" t="s">
        <v>69</v>
      </c>
      <c r="E25" t="s">
        <v>9</v>
      </c>
      <c r="F25" t="s">
        <v>70</v>
      </c>
      <c r="G25" s="9">
        <v>26955.84</v>
      </c>
    </row>
    <row r="26" spans="1:7" x14ac:dyDescent="0.25">
      <c r="A26">
        <v>19</v>
      </c>
      <c r="B26" t="s">
        <v>71</v>
      </c>
      <c r="C26" t="s">
        <v>72</v>
      </c>
      <c r="D26" t="s">
        <v>73</v>
      </c>
      <c r="E26" t="s">
        <v>9</v>
      </c>
      <c r="F26" t="s">
        <v>74</v>
      </c>
      <c r="G26" s="9">
        <v>11662.689999999999</v>
      </c>
    </row>
    <row r="27" spans="1:7" x14ac:dyDescent="0.25">
      <c r="A27">
        <v>20</v>
      </c>
      <c r="B27" t="s">
        <v>75</v>
      </c>
      <c r="C27" t="s">
        <v>76</v>
      </c>
      <c r="D27" t="s">
        <v>45</v>
      </c>
      <c r="E27" t="s">
        <v>9</v>
      </c>
      <c r="F27" t="s">
        <v>77</v>
      </c>
      <c r="G27" s="9">
        <v>12951.75</v>
      </c>
    </row>
    <row r="28" spans="1:7" x14ac:dyDescent="0.25">
      <c r="A28">
        <v>21</v>
      </c>
      <c r="B28" t="s">
        <v>78</v>
      </c>
      <c r="C28" t="s">
        <v>44</v>
      </c>
      <c r="D28" t="s">
        <v>45</v>
      </c>
      <c r="E28" t="s">
        <v>9</v>
      </c>
      <c r="F28" t="s">
        <v>79</v>
      </c>
      <c r="G28" s="9">
        <v>11450</v>
      </c>
    </row>
    <row r="29" spans="1:7" x14ac:dyDescent="0.25">
      <c r="A29">
        <v>22</v>
      </c>
      <c r="B29" t="s">
        <v>80</v>
      </c>
      <c r="C29" t="s">
        <v>44</v>
      </c>
      <c r="D29" t="s">
        <v>45</v>
      </c>
      <c r="E29" t="s">
        <v>9</v>
      </c>
      <c r="F29" t="s">
        <v>81</v>
      </c>
      <c r="G29" s="9">
        <v>200</v>
      </c>
    </row>
    <row r="30" spans="1:7" x14ac:dyDescent="0.25">
      <c r="A30">
        <v>23</v>
      </c>
      <c r="B30" t="s">
        <v>82</v>
      </c>
      <c r="C30" t="s">
        <v>83</v>
      </c>
      <c r="D30" t="s">
        <v>45</v>
      </c>
      <c r="E30" t="s">
        <v>9</v>
      </c>
      <c r="F30" t="s">
        <v>84</v>
      </c>
      <c r="G30" s="9">
        <v>575</v>
      </c>
    </row>
    <row r="31" spans="1:7" x14ac:dyDescent="0.25">
      <c r="A31">
        <v>24</v>
      </c>
      <c r="B31" t="s">
        <v>85</v>
      </c>
      <c r="C31" t="s">
        <v>86</v>
      </c>
      <c r="D31" t="s">
        <v>45</v>
      </c>
      <c r="E31" t="s">
        <v>9</v>
      </c>
      <c r="F31" t="s">
        <v>87</v>
      </c>
      <c r="G31" s="9">
        <v>1150</v>
      </c>
    </row>
    <row r="32" spans="1:7" x14ac:dyDescent="0.25">
      <c r="A32">
        <v>25</v>
      </c>
      <c r="B32" t="s">
        <v>88</v>
      </c>
      <c r="C32" t="s">
        <v>44</v>
      </c>
      <c r="D32" t="s">
        <v>45</v>
      </c>
      <c r="E32" t="s">
        <v>9</v>
      </c>
      <c r="F32" t="s">
        <v>89</v>
      </c>
      <c r="G32" s="9">
        <v>1950</v>
      </c>
    </row>
    <row r="33" spans="1:7" x14ac:dyDescent="0.25">
      <c r="A33">
        <v>26</v>
      </c>
      <c r="B33" t="s">
        <v>90</v>
      </c>
      <c r="C33" t="s">
        <v>44</v>
      </c>
      <c r="D33" t="s">
        <v>45</v>
      </c>
      <c r="E33" t="s">
        <v>9</v>
      </c>
      <c r="F33" t="s">
        <v>91</v>
      </c>
      <c r="G33" s="9">
        <v>517.5</v>
      </c>
    </row>
    <row r="34" spans="1:7" x14ac:dyDescent="0.25">
      <c r="A34">
        <v>27</v>
      </c>
      <c r="B34" t="s">
        <v>92</v>
      </c>
      <c r="C34" t="s">
        <v>44</v>
      </c>
      <c r="D34" t="s">
        <v>45</v>
      </c>
      <c r="E34" t="s">
        <v>9</v>
      </c>
      <c r="F34" t="s">
        <v>93</v>
      </c>
      <c r="G34" s="9">
        <v>11002</v>
      </c>
    </row>
    <row r="35" spans="1:7" x14ac:dyDescent="0.25">
      <c r="A35">
        <v>28</v>
      </c>
      <c r="B35" t="s">
        <v>94</v>
      </c>
      <c r="C35" t="s">
        <v>95</v>
      </c>
      <c r="D35" t="s">
        <v>41</v>
      </c>
      <c r="E35" t="s">
        <v>9</v>
      </c>
      <c r="F35" t="s">
        <v>96</v>
      </c>
      <c r="G35" s="9">
        <v>2375</v>
      </c>
    </row>
    <row r="36" spans="1:7" x14ac:dyDescent="0.25">
      <c r="A36">
        <v>29</v>
      </c>
      <c r="B36" t="s">
        <v>97</v>
      </c>
      <c r="C36" t="s">
        <v>44</v>
      </c>
      <c r="D36" t="s">
        <v>45</v>
      </c>
      <c r="E36" t="s">
        <v>9</v>
      </c>
      <c r="F36" t="s">
        <v>98</v>
      </c>
      <c r="G36" s="9">
        <v>350</v>
      </c>
    </row>
    <row r="37" spans="1:7" x14ac:dyDescent="0.25">
      <c r="A37">
        <v>30</v>
      </c>
      <c r="B37" t="s">
        <v>99</v>
      </c>
      <c r="C37" t="s">
        <v>44</v>
      </c>
      <c r="D37" t="s">
        <v>45</v>
      </c>
      <c r="E37" t="s">
        <v>9</v>
      </c>
      <c r="F37" t="s">
        <v>100</v>
      </c>
      <c r="G37" s="9">
        <v>7005</v>
      </c>
    </row>
    <row r="38" spans="1:7" x14ac:dyDescent="0.25">
      <c r="A38">
        <v>31</v>
      </c>
      <c r="B38" t="s">
        <v>101</v>
      </c>
      <c r="C38" t="s">
        <v>102</v>
      </c>
      <c r="D38" t="s">
        <v>45</v>
      </c>
      <c r="E38" t="s">
        <v>9</v>
      </c>
      <c r="F38" t="s">
        <v>103</v>
      </c>
      <c r="G38" s="9">
        <v>3286.25</v>
      </c>
    </row>
    <row r="39" spans="1:7" x14ac:dyDescent="0.25">
      <c r="A39">
        <v>32</v>
      </c>
      <c r="B39" t="s">
        <v>104</v>
      </c>
      <c r="C39" t="s">
        <v>44</v>
      </c>
      <c r="D39" t="s">
        <v>45</v>
      </c>
      <c r="E39" t="s">
        <v>9</v>
      </c>
      <c r="F39" t="s">
        <v>105</v>
      </c>
      <c r="G39" s="9">
        <v>1725</v>
      </c>
    </row>
    <row r="40" spans="1:7" x14ac:dyDescent="0.25">
      <c r="A40">
        <v>33</v>
      </c>
      <c r="B40" t="s">
        <v>106</v>
      </c>
      <c r="C40" t="s">
        <v>107</v>
      </c>
      <c r="D40" t="s">
        <v>45</v>
      </c>
      <c r="E40" t="s">
        <v>9</v>
      </c>
      <c r="F40" t="s">
        <v>108</v>
      </c>
      <c r="G40" s="9">
        <v>19300</v>
      </c>
    </row>
    <row r="41" spans="1:7" x14ac:dyDescent="0.25">
      <c r="A41">
        <v>34</v>
      </c>
      <c r="B41" t="s">
        <v>109</v>
      </c>
      <c r="C41" t="s">
        <v>110</v>
      </c>
      <c r="D41" t="s">
        <v>17</v>
      </c>
      <c r="E41" t="s">
        <v>9</v>
      </c>
      <c r="F41" t="s">
        <v>111</v>
      </c>
      <c r="G41" s="9">
        <v>8975</v>
      </c>
    </row>
    <row r="42" spans="1:7" x14ac:dyDescent="0.25">
      <c r="A42">
        <v>35</v>
      </c>
      <c r="B42" t="s">
        <v>112</v>
      </c>
      <c r="C42" t="s">
        <v>113</v>
      </c>
      <c r="D42" t="s">
        <v>21</v>
      </c>
      <c r="E42" t="s">
        <v>9</v>
      </c>
      <c r="F42" t="s">
        <v>114</v>
      </c>
      <c r="G42" s="9">
        <v>18999.989999999998</v>
      </c>
    </row>
    <row r="43" spans="1:7" x14ac:dyDescent="0.25">
      <c r="A43">
        <v>36</v>
      </c>
      <c r="B43" t="s">
        <v>115</v>
      </c>
      <c r="C43" t="s">
        <v>116</v>
      </c>
      <c r="D43" t="s">
        <v>45</v>
      </c>
      <c r="E43" t="s">
        <v>9</v>
      </c>
      <c r="F43" t="s">
        <v>117</v>
      </c>
      <c r="G43" s="9">
        <v>7237.5</v>
      </c>
    </row>
    <row r="44" spans="1:7" x14ac:dyDescent="0.25">
      <c r="A44">
        <v>37</v>
      </c>
      <c r="B44" t="s">
        <v>118</v>
      </c>
      <c r="C44" t="s">
        <v>119</v>
      </c>
      <c r="D44" t="s">
        <v>45</v>
      </c>
      <c r="E44" t="s">
        <v>9</v>
      </c>
      <c r="F44" t="s">
        <v>120</v>
      </c>
      <c r="G44" s="9">
        <v>71241.98</v>
      </c>
    </row>
    <row r="45" spans="1:7" x14ac:dyDescent="0.25">
      <c r="A45">
        <v>38</v>
      </c>
      <c r="B45" t="s">
        <v>121</v>
      </c>
      <c r="C45" t="s">
        <v>122</v>
      </c>
      <c r="D45" t="s">
        <v>123</v>
      </c>
      <c r="E45" t="s">
        <v>9</v>
      </c>
      <c r="F45" t="s">
        <v>124</v>
      </c>
      <c r="G45" s="9">
        <v>19780</v>
      </c>
    </row>
    <row r="46" spans="1:7" x14ac:dyDescent="0.25">
      <c r="A46">
        <v>39</v>
      </c>
      <c r="B46" t="s">
        <v>125</v>
      </c>
      <c r="C46" t="s">
        <v>126</v>
      </c>
      <c r="D46" t="s">
        <v>37</v>
      </c>
      <c r="E46" t="s">
        <v>9</v>
      </c>
      <c r="F46" t="s">
        <v>127</v>
      </c>
      <c r="G46" s="9">
        <v>3700</v>
      </c>
    </row>
    <row r="47" spans="1:7" x14ac:dyDescent="0.25">
      <c r="A47">
        <v>40</v>
      </c>
      <c r="B47" t="s">
        <v>128</v>
      </c>
      <c r="C47" t="s">
        <v>86</v>
      </c>
      <c r="D47" t="s">
        <v>45</v>
      </c>
      <c r="E47" t="s">
        <v>9</v>
      </c>
      <c r="F47" t="s">
        <v>129</v>
      </c>
      <c r="G47" s="9">
        <v>540</v>
      </c>
    </row>
    <row r="48" spans="1:7" x14ac:dyDescent="0.25">
      <c r="A48">
        <v>41</v>
      </c>
      <c r="B48" t="s">
        <v>130</v>
      </c>
      <c r="C48" t="s">
        <v>131</v>
      </c>
      <c r="D48" t="s">
        <v>58</v>
      </c>
      <c r="E48" t="s">
        <v>9</v>
      </c>
      <c r="F48" t="s">
        <v>132</v>
      </c>
      <c r="G48" s="9">
        <v>33755.25</v>
      </c>
    </row>
    <row r="49" spans="1:7" x14ac:dyDescent="0.25">
      <c r="A49">
        <v>42</v>
      </c>
      <c r="B49" t="s">
        <v>133</v>
      </c>
      <c r="C49" t="s">
        <v>44</v>
      </c>
      <c r="D49" t="s">
        <v>45</v>
      </c>
      <c r="E49" t="s">
        <v>9</v>
      </c>
      <c r="F49" t="s">
        <v>134</v>
      </c>
      <c r="G49" s="9">
        <v>101655.37</v>
      </c>
    </row>
    <row r="50" spans="1:7" x14ac:dyDescent="0.25">
      <c r="A50">
        <v>43</v>
      </c>
      <c r="B50" t="s">
        <v>135</v>
      </c>
      <c r="C50" t="s">
        <v>119</v>
      </c>
      <c r="D50" t="s">
        <v>45</v>
      </c>
      <c r="E50" t="s">
        <v>9</v>
      </c>
      <c r="F50" t="s">
        <v>136</v>
      </c>
      <c r="G50" s="9">
        <v>9361.25</v>
      </c>
    </row>
    <row r="51" spans="1:7" x14ac:dyDescent="0.25">
      <c r="A51">
        <v>44</v>
      </c>
      <c r="B51" t="s">
        <v>137</v>
      </c>
      <c r="C51" t="s">
        <v>107</v>
      </c>
      <c r="D51" t="s">
        <v>45</v>
      </c>
      <c r="E51" t="s">
        <v>9</v>
      </c>
      <c r="F51" t="s">
        <v>138</v>
      </c>
      <c r="G51" s="9">
        <v>3543.75</v>
      </c>
    </row>
    <row r="52" spans="1:7" x14ac:dyDescent="0.25">
      <c r="A52">
        <v>45</v>
      </c>
      <c r="B52" t="s">
        <v>139</v>
      </c>
      <c r="C52" t="s">
        <v>44</v>
      </c>
      <c r="D52" t="s">
        <v>45</v>
      </c>
      <c r="E52" t="s">
        <v>9</v>
      </c>
      <c r="F52" t="s">
        <v>140</v>
      </c>
      <c r="G52" s="9">
        <v>91312.459999999992</v>
      </c>
    </row>
    <row r="53" spans="1:7" x14ac:dyDescent="0.25">
      <c r="A53">
        <v>46</v>
      </c>
      <c r="B53" t="s">
        <v>141</v>
      </c>
      <c r="C53" t="s">
        <v>44</v>
      </c>
      <c r="D53" t="s">
        <v>45</v>
      </c>
      <c r="E53" t="s">
        <v>9</v>
      </c>
      <c r="F53" t="s">
        <v>142</v>
      </c>
      <c r="G53" s="9">
        <v>750</v>
      </c>
    </row>
    <row r="54" spans="1:7" x14ac:dyDescent="0.25">
      <c r="A54">
        <v>47</v>
      </c>
      <c r="B54" t="s">
        <v>143</v>
      </c>
      <c r="C54" t="s">
        <v>76</v>
      </c>
      <c r="D54" t="s">
        <v>45</v>
      </c>
      <c r="E54" t="s">
        <v>9</v>
      </c>
      <c r="F54" t="s">
        <v>144</v>
      </c>
      <c r="G54" s="9">
        <v>118697</v>
      </c>
    </row>
    <row r="55" spans="1:7" x14ac:dyDescent="0.25">
      <c r="A55">
        <v>48</v>
      </c>
      <c r="B55" t="s">
        <v>145</v>
      </c>
      <c r="C55" t="s">
        <v>44</v>
      </c>
      <c r="D55" t="s">
        <v>45</v>
      </c>
      <c r="E55" t="s">
        <v>9</v>
      </c>
      <c r="F55" t="s">
        <v>146</v>
      </c>
      <c r="G55" s="9">
        <v>4100</v>
      </c>
    </row>
    <row r="56" spans="1:7" x14ac:dyDescent="0.25">
      <c r="A56">
        <v>49</v>
      </c>
      <c r="B56" t="s">
        <v>147</v>
      </c>
      <c r="C56" t="s">
        <v>148</v>
      </c>
      <c r="D56" t="s">
        <v>17</v>
      </c>
      <c r="E56" t="s">
        <v>9</v>
      </c>
      <c r="F56" t="s">
        <v>149</v>
      </c>
      <c r="G56" s="9">
        <v>7000</v>
      </c>
    </row>
    <row r="57" spans="1:7" x14ac:dyDescent="0.25">
      <c r="A57">
        <v>50</v>
      </c>
      <c r="B57" t="s">
        <v>150</v>
      </c>
      <c r="C57" t="s">
        <v>44</v>
      </c>
      <c r="D57" t="s">
        <v>45</v>
      </c>
      <c r="E57" t="s">
        <v>9</v>
      </c>
      <c r="F57" t="s">
        <v>151</v>
      </c>
      <c r="G57" s="9">
        <v>76197.489999999991</v>
      </c>
    </row>
    <row r="58" spans="1:7" x14ac:dyDescent="0.25">
      <c r="A58">
        <v>51</v>
      </c>
      <c r="B58" t="s">
        <v>152</v>
      </c>
      <c r="C58" t="s">
        <v>44</v>
      </c>
      <c r="D58" t="s">
        <v>45</v>
      </c>
      <c r="E58" t="s">
        <v>9</v>
      </c>
      <c r="F58" t="s">
        <v>153</v>
      </c>
      <c r="G58" s="9">
        <v>42913.75</v>
      </c>
    </row>
    <row r="59" spans="1:7" x14ac:dyDescent="0.25">
      <c r="A59">
        <v>52</v>
      </c>
      <c r="B59" t="s">
        <v>154</v>
      </c>
      <c r="C59" t="s">
        <v>86</v>
      </c>
      <c r="D59" t="s">
        <v>45</v>
      </c>
      <c r="E59" t="s">
        <v>9</v>
      </c>
      <c r="F59" t="s">
        <v>155</v>
      </c>
      <c r="G59" s="9">
        <v>3650</v>
      </c>
    </row>
    <row r="60" spans="1:7" x14ac:dyDescent="0.25">
      <c r="A60">
        <v>53</v>
      </c>
      <c r="B60" t="s">
        <v>156</v>
      </c>
      <c r="C60" t="s">
        <v>44</v>
      </c>
      <c r="D60" t="s">
        <v>45</v>
      </c>
      <c r="E60" t="s">
        <v>9</v>
      </c>
      <c r="F60" t="s">
        <v>157</v>
      </c>
      <c r="G60" s="9">
        <v>8750</v>
      </c>
    </row>
    <row r="61" spans="1:7" x14ac:dyDescent="0.25">
      <c r="A61">
        <v>54</v>
      </c>
      <c r="B61" t="s">
        <v>158</v>
      </c>
      <c r="C61" t="s">
        <v>159</v>
      </c>
      <c r="D61" t="s">
        <v>17</v>
      </c>
      <c r="E61" t="s">
        <v>9</v>
      </c>
      <c r="F61" t="s">
        <v>160</v>
      </c>
      <c r="G61" s="9">
        <v>5737.5</v>
      </c>
    </row>
    <row r="62" spans="1:7" x14ac:dyDescent="0.25">
      <c r="A62">
        <v>55</v>
      </c>
      <c r="B62" t="s">
        <v>161</v>
      </c>
      <c r="C62" t="s">
        <v>44</v>
      </c>
      <c r="D62" t="s">
        <v>45</v>
      </c>
      <c r="E62" t="s">
        <v>9</v>
      </c>
      <c r="F62" t="s">
        <v>162</v>
      </c>
      <c r="G62" s="9">
        <v>14505.900000000001</v>
      </c>
    </row>
    <row r="63" spans="1:7" x14ac:dyDescent="0.25">
      <c r="A63">
        <v>56</v>
      </c>
      <c r="B63" t="s">
        <v>163</v>
      </c>
      <c r="C63" t="s">
        <v>164</v>
      </c>
      <c r="D63" t="s">
        <v>165</v>
      </c>
      <c r="E63" t="s">
        <v>9</v>
      </c>
      <c r="F63" t="s">
        <v>166</v>
      </c>
      <c r="G63" s="9">
        <v>3589.67</v>
      </c>
    </row>
    <row r="64" spans="1:7" x14ac:dyDescent="0.25">
      <c r="A64">
        <v>57</v>
      </c>
      <c r="B64" t="s">
        <v>167</v>
      </c>
      <c r="C64" t="s">
        <v>168</v>
      </c>
      <c r="D64" t="s">
        <v>169</v>
      </c>
      <c r="E64" t="s">
        <v>9</v>
      </c>
      <c r="F64" t="s">
        <v>170</v>
      </c>
      <c r="G64" s="9">
        <v>50</v>
      </c>
    </row>
    <row r="65" spans="1:7" x14ac:dyDescent="0.25">
      <c r="A65">
        <v>58</v>
      </c>
      <c r="B65" t="s">
        <v>171</v>
      </c>
      <c r="C65" t="s">
        <v>172</v>
      </c>
      <c r="D65" t="s">
        <v>173</v>
      </c>
      <c r="E65" t="s">
        <v>9</v>
      </c>
      <c r="F65" t="s">
        <v>174</v>
      </c>
      <c r="G65" s="9">
        <v>325</v>
      </c>
    </row>
    <row r="66" spans="1:7" x14ac:dyDescent="0.25">
      <c r="A66">
        <v>59</v>
      </c>
      <c r="B66" t="s">
        <v>175</v>
      </c>
      <c r="C66" t="s">
        <v>176</v>
      </c>
      <c r="D66" t="s">
        <v>177</v>
      </c>
      <c r="E66" t="s">
        <v>9</v>
      </c>
      <c r="F66" t="s">
        <v>178</v>
      </c>
      <c r="G66" s="9">
        <v>100</v>
      </c>
    </row>
    <row r="67" spans="1:7" x14ac:dyDescent="0.25">
      <c r="A67">
        <v>60</v>
      </c>
      <c r="B67" t="s">
        <v>179</v>
      </c>
      <c r="C67" t="s">
        <v>172</v>
      </c>
      <c r="D67" t="s">
        <v>173</v>
      </c>
      <c r="E67" t="s">
        <v>9</v>
      </c>
      <c r="F67" t="s">
        <v>180</v>
      </c>
      <c r="G67" s="9">
        <v>6400</v>
      </c>
    </row>
    <row r="68" spans="1:7" x14ac:dyDescent="0.25">
      <c r="A68">
        <v>61</v>
      </c>
      <c r="B68" t="s">
        <v>181</v>
      </c>
      <c r="C68" t="s">
        <v>182</v>
      </c>
      <c r="D68" t="s">
        <v>183</v>
      </c>
      <c r="E68" t="s">
        <v>9</v>
      </c>
      <c r="F68" t="s">
        <v>184</v>
      </c>
      <c r="G68" s="9">
        <v>44113.5</v>
      </c>
    </row>
    <row r="69" spans="1:7" x14ac:dyDescent="0.25">
      <c r="A69">
        <v>62</v>
      </c>
      <c r="B69" t="s">
        <v>185</v>
      </c>
      <c r="C69" t="s">
        <v>186</v>
      </c>
      <c r="D69" t="s">
        <v>45</v>
      </c>
      <c r="E69" t="s">
        <v>9</v>
      </c>
      <c r="F69" t="s">
        <v>187</v>
      </c>
      <c r="G69" s="9">
        <v>2687.5</v>
      </c>
    </row>
    <row r="70" spans="1:7" x14ac:dyDescent="0.25">
      <c r="A70">
        <v>63</v>
      </c>
      <c r="B70" t="s">
        <v>188</v>
      </c>
      <c r="C70" t="s">
        <v>189</v>
      </c>
      <c r="D70" t="s">
        <v>123</v>
      </c>
      <c r="E70" t="s">
        <v>9</v>
      </c>
      <c r="F70" t="s">
        <v>190</v>
      </c>
      <c r="G70" s="9">
        <v>100</v>
      </c>
    </row>
    <row r="71" spans="1:7" x14ac:dyDescent="0.25">
      <c r="A71">
        <v>64</v>
      </c>
      <c r="B71" t="s">
        <v>191</v>
      </c>
      <c r="C71" t="s">
        <v>192</v>
      </c>
      <c r="D71" t="s">
        <v>45</v>
      </c>
      <c r="E71" t="s">
        <v>9</v>
      </c>
      <c r="F71" t="s">
        <v>193</v>
      </c>
      <c r="G71" s="9">
        <v>36</v>
      </c>
    </row>
    <row r="72" spans="1:7" x14ac:dyDescent="0.25">
      <c r="A72">
        <v>65</v>
      </c>
      <c r="B72" t="s">
        <v>194</v>
      </c>
      <c r="C72" t="s">
        <v>195</v>
      </c>
      <c r="D72" t="s">
        <v>196</v>
      </c>
      <c r="E72" t="s">
        <v>9</v>
      </c>
      <c r="F72" t="s">
        <v>197</v>
      </c>
      <c r="G72" s="9">
        <v>300</v>
      </c>
    </row>
    <row r="73" spans="1:7" x14ac:dyDescent="0.25">
      <c r="A73">
        <v>66</v>
      </c>
      <c r="B73" t="s">
        <v>198</v>
      </c>
      <c r="C73" t="s">
        <v>199</v>
      </c>
      <c r="D73" t="s">
        <v>37</v>
      </c>
      <c r="E73" t="s">
        <v>9</v>
      </c>
      <c r="F73" t="s">
        <v>200</v>
      </c>
      <c r="G73" s="9">
        <v>360</v>
      </c>
    </row>
    <row r="74" spans="1:7" x14ac:dyDescent="0.25">
      <c r="A74">
        <v>67</v>
      </c>
      <c r="B74" t="s">
        <v>201</v>
      </c>
      <c r="C74" t="s">
        <v>202</v>
      </c>
      <c r="D74" t="s">
        <v>203</v>
      </c>
      <c r="E74" t="s">
        <v>9</v>
      </c>
      <c r="F74" t="s">
        <v>204</v>
      </c>
      <c r="G74" s="9">
        <v>50</v>
      </c>
    </row>
    <row r="75" spans="1:7" x14ac:dyDescent="0.25">
      <c r="A75">
        <v>68</v>
      </c>
      <c r="B75" t="s">
        <v>205</v>
      </c>
      <c r="C75" t="s">
        <v>206</v>
      </c>
      <c r="D75" t="s">
        <v>203</v>
      </c>
      <c r="E75" t="s">
        <v>9</v>
      </c>
      <c r="F75" t="s">
        <v>207</v>
      </c>
      <c r="G75" s="9">
        <v>50</v>
      </c>
    </row>
    <row r="76" spans="1:7" x14ac:dyDescent="0.25">
      <c r="A76">
        <v>69</v>
      </c>
      <c r="B76" t="s">
        <v>208</v>
      </c>
      <c r="C76" t="s">
        <v>209</v>
      </c>
      <c r="D76" t="s">
        <v>58</v>
      </c>
      <c r="E76" t="s">
        <v>9</v>
      </c>
      <c r="F76" t="s">
        <v>210</v>
      </c>
      <c r="G76" s="9">
        <v>100</v>
      </c>
    </row>
    <row r="77" spans="1:7" x14ac:dyDescent="0.25">
      <c r="A77">
        <v>70</v>
      </c>
      <c r="B77" t="s">
        <v>211</v>
      </c>
      <c r="C77" t="s">
        <v>212</v>
      </c>
      <c r="D77" t="s">
        <v>123</v>
      </c>
      <c r="E77" t="s">
        <v>9</v>
      </c>
      <c r="F77" t="s">
        <v>213</v>
      </c>
      <c r="G77" s="9">
        <v>100</v>
      </c>
    </row>
    <row r="78" spans="1:7" x14ac:dyDescent="0.25">
      <c r="A78">
        <v>71</v>
      </c>
      <c r="B78" t="s">
        <v>214</v>
      </c>
      <c r="C78" t="s">
        <v>44</v>
      </c>
      <c r="D78" t="s">
        <v>45</v>
      </c>
      <c r="E78" t="s">
        <v>9</v>
      </c>
      <c r="F78" t="s">
        <v>215</v>
      </c>
      <c r="G78" s="9">
        <v>4125</v>
      </c>
    </row>
    <row r="79" spans="1:7" x14ac:dyDescent="0.25">
      <c r="A79">
        <v>72</v>
      </c>
      <c r="B79" t="s">
        <v>216</v>
      </c>
      <c r="C79" t="s">
        <v>217</v>
      </c>
      <c r="D79" t="s">
        <v>183</v>
      </c>
      <c r="E79" t="s">
        <v>9</v>
      </c>
      <c r="F79" t="s">
        <v>218</v>
      </c>
      <c r="G79" s="9">
        <v>1690</v>
      </c>
    </row>
    <row r="80" spans="1:7" x14ac:dyDescent="0.25">
      <c r="A80">
        <v>73</v>
      </c>
      <c r="B80" t="s">
        <v>219</v>
      </c>
      <c r="C80" t="s">
        <v>220</v>
      </c>
      <c r="D80" t="s">
        <v>177</v>
      </c>
      <c r="E80" t="s">
        <v>9</v>
      </c>
      <c r="F80" t="s">
        <v>221</v>
      </c>
      <c r="G80" s="9">
        <v>225</v>
      </c>
    </row>
    <row r="81" spans="1:7" x14ac:dyDescent="0.25">
      <c r="A81">
        <v>74</v>
      </c>
      <c r="B81" t="s">
        <v>222</v>
      </c>
      <c r="C81" t="s">
        <v>223</v>
      </c>
      <c r="D81" t="s">
        <v>224</v>
      </c>
      <c r="E81" t="s">
        <v>9</v>
      </c>
      <c r="F81" t="s">
        <v>225</v>
      </c>
      <c r="G81" s="9">
        <v>720</v>
      </c>
    </row>
    <row r="82" spans="1:7" ht="30" x14ac:dyDescent="0.25">
      <c r="A82">
        <v>75</v>
      </c>
      <c r="B82" t="s">
        <v>226</v>
      </c>
      <c r="C82" t="s">
        <v>227</v>
      </c>
      <c r="D82" s="4" t="s">
        <v>228</v>
      </c>
      <c r="E82" t="s">
        <v>9</v>
      </c>
      <c r="F82" t="s">
        <v>229</v>
      </c>
      <c r="G82" s="9">
        <v>6500</v>
      </c>
    </row>
    <row r="83" spans="1:7" x14ac:dyDescent="0.25">
      <c r="A83">
        <v>76</v>
      </c>
      <c r="B83" t="s">
        <v>230</v>
      </c>
      <c r="C83" t="s">
        <v>231</v>
      </c>
      <c r="D83" t="s">
        <v>232</v>
      </c>
      <c r="E83" t="s">
        <v>9</v>
      </c>
      <c r="F83" t="s">
        <v>233</v>
      </c>
      <c r="G83" s="9">
        <v>1458.69</v>
      </c>
    </row>
    <row r="84" spans="1:7" x14ac:dyDescent="0.25">
      <c r="A84">
        <v>77</v>
      </c>
      <c r="B84" t="s">
        <v>234</v>
      </c>
      <c r="C84" t="s">
        <v>44</v>
      </c>
      <c r="D84" t="s">
        <v>45</v>
      </c>
      <c r="E84" t="s">
        <v>9</v>
      </c>
      <c r="F84" t="s">
        <v>235</v>
      </c>
      <c r="G84" s="9">
        <v>4495</v>
      </c>
    </row>
    <row r="85" spans="1:7" x14ac:dyDescent="0.25">
      <c r="A85">
        <v>78</v>
      </c>
      <c r="B85" t="s">
        <v>236</v>
      </c>
      <c r="C85" t="s">
        <v>237</v>
      </c>
      <c r="D85" t="s">
        <v>21</v>
      </c>
      <c r="E85" t="s">
        <v>9</v>
      </c>
      <c r="F85" t="s">
        <v>238</v>
      </c>
      <c r="G85" s="9">
        <v>3625</v>
      </c>
    </row>
    <row r="86" spans="1:7" x14ac:dyDescent="0.25">
      <c r="A86">
        <v>79</v>
      </c>
      <c r="B86" t="s">
        <v>239</v>
      </c>
      <c r="C86" t="s">
        <v>44</v>
      </c>
      <c r="D86" t="s">
        <v>45</v>
      </c>
      <c r="E86" t="s">
        <v>9</v>
      </c>
      <c r="F86" t="s">
        <v>240</v>
      </c>
      <c r="G86" s="9">
        <v>3810</v>
      </c>
    </row>
    <row r="87" spans="1:7" x14ac:dyDescent="0.25">
      <c r="A87">
        <v>80</v>
      </c>
      <c r="B87" t="s">
        <v>241</v>
      </c>
      <c r="C87" t="s">
        <v>86</v>
      </c>
      <c r="D87" t="s">
        <v>45</v>
      </c>
      <c r="E87" t="s">
        <v>9</v>
      </c>
      <c r="F87" t="s">
        <v>242</v>
      </c>
      <c r="G87" s="9">
        <v>3550</v>
      </c>
    </row>
    <row r="88" spans="1:7" x14ac:dyDescent="0.25">
      <c r="A88">
        <v>81</v>
      </c>
      <c r="B88" t="s">
        <v>243</v>
      </c>
      <c r="C88" t="s">
        <v>244</v>
      </c>
      <c r="D88" t="s">
        <v>45</v>
      </c>
      <c r="E88" t="s">
        <v>9</v>
      </c>
      <c r="F88" t="s">
        <v>245</v>
      </c>
      <c r="G88" s="9">
        <v>600</v>
      </c>
    </row>
    <row r="89" spans="1:7" x14ac:dyDescent="0.25">
      <c r="A89">
        <v>82</v>
      </c>
      <c r="B89" t="s">
        <v>246</v>
      </c>
      <c r="C89" t="s">
        <v>247</v>
      </c>
      <c r="D89" t="s">
        <v>45</v>
      </c>
      <c r="E89" t="s">
        <v>9</v>
      </c>
      <c r="F89" t="s">
        <v>248</v>
      </c>
      <c r="G89" s="9">
        <v>60</v>
      </c>
    </row>
    <row r="90" spans="1:7" x14ac:dyDescent="0.25">
      <c r="G90" s="19"/>
    </row>
    <row r="91" spans="1:7" x14ac:dyDescent="0.25">
      <c r="G91" s="9">
        <v>1072134.5999999999</v>
      </c>
    </row>
  </sheetData>
  <mergeCells count="3">
    <mergeCell ref="B1:G1"/>
    <mergeCell ref="B3:G3"/>
    <mergeCell ref="B4:G4"/>
  </mergeCells>
  <pageMargins left="0.7" right="0.7" top="0.75" bottom="0.75" header="0.3" footer="0.3"/>
  <pageSetup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H23" sqref="H23"/>
    </sheetView>
  </sheetViews>
  <sheetFormatPr defaultRowHeight="15" x14ac:dyDescent="0.25"/>
  <cols>
    <col min="1" max="1" width="3" bestFit="1" customWidth="1"/>
    <col min="2" max="2" width="26.5703125" customWidth="1"/>
    <col min="3" max="3" width="26.5703125" bestFit="1" customWidth="1"/>
    <col min="4" max="4" width="18.85546875" bestFit="1" customWidth="1"/>
    <col min="6" max="6" width="11" customWidth="1"/>
    <col min="7" max="7" width="27.85546875" bestFit="1" customWidth="1"/>
    <col min="8" max="8" width="35.7109375" customWidth="1"/>
    <col min="9" max="9" width="26.28515625" hidden="1" customWidth="1"/>
    <col min="10" max="10" width="28.140625" hidden="1" customWidth="1"/>
    <col min="11" max="11" width="12.5703125" bestFit="1" customWidth="1"/>
    <col min="13" max="13" width="28" customWidth="1"/>
  </cols>
  <sheetData>
    <row r="1" spans="1:15" ht="16.5" x14ac:dyDescent="0.25">
      <c r="B1" s="103" t="s">
        <v>249</v>
      </c>
      <c r="C1" s="103"/>
      <c r="D1" s="103"/>
      <c r="E1" s="103"/>
      <c r="F1" s="103"/>
      <c r="G1" s="103"/>
      <c r="H1" s="103"/>
      <c r="I1" s="103"/>
      <c r="J1" s="103"/>
      <c r="K1" s="103"/>
      <c r="L1" s="22"/>
      <c r="M1" s="22"/>
      <c r="N1" s="22"/>
      <c r="O1" s="22"/>
    </row>
    <row r="2" spans="1:15" ht="62.25" customHeight="1" x14ac:dyDescent="0.25">
      <c r="B2" s="104" t="s">
        <v>250</v>
      </c>
      <c r="C2" s="104"/>
      <c r="D2" s="104"/>
      <c r="E2" s="104"/>
      <c r="F2" s="104"/>
      <c r="G2" s="104"/>
      <c r="H2" s="104"/>
      <c r="I2" s="104"/>
      <c r="J2" s="104"/>
      <c r="K2" s="104"/>
      <c r="L2" s="23"/>
      <c r="M2" s="23"/>
      <c r="N2" s="23"/>
      <c r="O2" s="23"/>
    </row>
    <row r="3" spans="1:15" x14ac:dyDescent="0.25">
      <c r="B3" s="21" t="s">
        <v>509</v>
      </c>
      <c r="K3" s="21">
        <v>2017</v>
      </c>
    </row>
    <row r="5" spans="1:15" x14ac:dyDescent="0.25">
      <c r="B5" s="40" t="s">
        <v>510</v>
      </c>
      <c r="C5" s="40" t="s">
        <v>511</v>
      </c>
      <c r="D5" s="40" t="s">
        <v>512</v>
      </c>
      <c r="E5" s="40" t="s">
        <v>513</v>
      </c>
      <c r="F5" s="40" t="s">
        <v>514</v>
      </c>
      <c r="G5" s="40" t="s">
        <v>515</v>
      </c>
      <c r="H5" s="40" t="s">
        <v>257</v>
      </c>
      <c r="I5" s="40" t="s">
        <v>516</v>
      </c>
      <c r="J5" s="40" t="s">
        <v>517</v>
      </c>
      <c r="K5" s="41" t="s">
        <v>518</v>
      </c>
    </row>
    <row r="6" spans="1:15" x14ac:dyDescent="0.25">
      <c r="A6">
        <v>1</v>
      </c>
      <c r="B6" s="92" t="s">
        <v>519</v>
      </c>
      <c r="C6" s="92" t="s">
        <v>520</v>
      </c>
      <c r="D6" s="92" t="s">
        <v>521</v>
      </c>
      <c r="E6" s="92" t="s">
        <v>522</v>
      </c>
      <c r="F6" s="93">
        <v>81100</v>
      </c>
      <c r="G6" s="92" t="s">
        <v>523</v>
      </c>
      <c r="H6" s="92" t="s">
        <v>524</v>
      </c>
      <c r="I6" s="92" t="s">
        <v>525</v>
      </c>
      <c r="J6" s="92" t="s">
        <v>526</v>
      </c>
      <c r="K6" s="101">
        <v>11282.14</v>
      </c>
    </row>
    <row r="7" spans="1:15" x14ac:dyDescent="0.25">
      <c r="A7">
        <v>2</v>
      </c>
      <c r="B7" s="92" t="s">
        <v>527</v>
      </c>
      <c r="C7" s="92" t="s">
        <v>528</v>
      </c>
      <c r="D7" s="92" t="s">
        <v>529</v>
      </c>
      <c r="E7" s="92" t="s">
        <v>177</v>
      </c>
      <c r="F7" s="93" t="s">
        <v>530</v>
      </c>
      <c r="G7" s="92" t="s">
        <v>531</v>
      </c>
      <c r="H7" s="92" t="s">
        <v>532</v>
      </c>
      <c r="I7" s="92" t="s">
        <v>533</v>
      </c>
      <c r="J7" s="92" t="s">
        <v>534</v>
      </c>
      <c r="K7" s="101">
        <v>861.5</v>
      </c>
    </row>
    <row r="8" spans="1:15" x14ac:dyDescent="0.25">
      <c r="A8">
        <v>3</v>
      </c>
      <c r="B8" s="92" t="s">
        <v>535</v>
      </c>
      <c r="C8" s="92" t="s">
        <v>536</v>
      </c>
      <c r="D8" s="92" t="s">
        <v>537</v>
      </c>
      <c r="E8" s="92" t="s">
        <v>58</v>
      </c>
      <c r="F8" s="93">
        <v>32931</v>
      </c>
      <c r="G8" s="92" t="s">
        <v>531</v>
      </c>
      <c r="H8" s="92" t="s">
        <v>538</v>
      </c>
      <c r="I8" s="92" t="s">
        <v>539</v>
      </c>
      <c r="J8" s="92" t="s">
        <v>540</v>
      </c>
      <c r="K8" s="101">
        <v>4950</v>
      </c>
    </row>
    <row r="9" spans="1:15" x14ac:dyDescent="0.25">
      <c r="A9">
        <v>4</v>
      </c>
      <c r="B9" s="92" t="s">
        <v>541</v>
      </c>
      <c r="C9" s="92" t="s">
        <v>542</v>
      </c>
      <c r="D9" s="92" t="s">
        <v>543</v>
      </c>
      <c r="E9" s="92" t="s">
        <v>29</v>
      </c>
      <c r="F9" s="93">
        <v>20735</v>
      </c>
      <c r="G9" s="92" t="s">
        <v>531</v>
      </c>
      <c r="H9" s="92" t="s">
        <v>544</v>
      </c>
      <c r="I9" s="92" t="s">
        <v>545</v>
      </c>
      <c r="J9" s="92" t="s">
        <v>546</v>
      </c>
      <c r="K9" s="101">
        <v>145</v>
      </c>
    </row>
    <row r="10" spans="1:15" x14ac:dyDescent="0.25">
      <c r="A10">
        <v>5</v>
      </c>
      <c r="B10" s="92" t="s">
        <v>547</v>
      </c>
      <c r="C10" s="92" t="s">
        <v>548</v>
      </c>
      <c r="D10" s="92" t="s">
        <v>549</v>
      </c>
      <c r="E10" s="92" t="s">
        <v>29</v>
      </c>
      <c r="F10" s="93">
        <v>20816</v>
      </c>
      <c r="G10" s="92" t="s">
        <v>550</v>
      </c>
      <c r="H10" s="92" t="s">
        <v>551</v>
      </c>
      <c r="I10" s="92" t="s">
        <v>552</v>
      </c>
      <c r="J10" s="92" t="s">
        <v>553</v>
      </c>
      <c r="K10" s="101">
        <f>11994+12498</f>
        <v>24492</v>
      </c>
    </row>
    <row r="11" spans="1:15" x14ac:dyDescent="0.25">
      <c r="A11">
        <v>6</v>
      </c>
      <c r="B11" s="92" t="s">
        <v>554</v>
      </c>
      <c r="C11" s="92" t="s">
        <v>555</v>
      </c>
      <c r="D11" s="92" t="s">
        <v>556</v>
      </c>
      <c r="E11" s="92" t="s">
        <v>41</v>
      </c>
      <c r="F11" s="93">
        <v>21228</v>
      </c>
      <c r="G11" s="92" t="s">
        <v>557</v>
      </c>
      <c r="H11" s="92" t="s">
        <v>558</v>
      </c>
      <c r="I11" s="92" t="s">
        <v>559</v>
      </c>
      <c r="J11" s="92" t="s">
        <v>560</v>
      </c>
      <c r="K11" s="101">
        <v>21999.97</v>
      </c>
    </row>
    <row r="12" spans="1:15" x14ac:dyDescent="0.25">
      <c r="A12">
        <v>7</v>
      </c>
      <c r="B12" s="92" t="s">
        <v>561</v>
      </c>
      <c r="C12" s="92" t="s">
        <v>562</v>
      </c>
      <c r="D12" s="92" t="s">
        <v>164</v>
      </c>
      <c r="E12" s="92" t="s">
        <v>165</v>
      </c>
      <c r="F12" s="93">
        <v>20005</v>
      </c>
      <c r="G12" s="92" t="s">
        <v>557</v>
      </c>
      <c r="H12" s="92" t="s">
        <v>563</v>
      </c>
      <c r="I12" s="94" t="s">
        <v>223</v>
      </c>
      <c r="J12" s="94" t="s">
        <v>223</v>
      </c>
      <c r="K12" s="101">
        <v>41500.46</v>
      </c>
    </row>
    <row r="13" spans="1:15" x14ac:dyDescent="0.25">
      <c r="A13">
        <v>8</v>
      </c>
      <c r="B13" s="92" t="s">
        <v>564</v>
      </c>
      <c r="C13" s="92" t="s">
        <v>565</v>
      </c>
      <c r="D13" s="92" t="s">
        <v>122</v>
      </c>
      <c r="E13" s="92" t="s">
        <v>123</v>
      </c>
      <c r="F13" s="93">
        <v>19178</v>
      </c>
      <c r="G13" s="92" t="s">
        <v>566</v>
      </c>
      <c r="H13" s="92" t="s">
        <v>567</v>
      </c>
      <c r="I13" s="92" t="s">
        <v>568</v>
      </c>
      <c r="J13" s="92" t="s">
        <v>569</v>
      </c>
      <c r="K13" s="101">
        <f>7125+7125+876.94</f>
        <v>15126.94</v>
      </c>
    </row>
    <row r="14" spans="1:15" x14ac:dyDescent="0.25">
      <c r="A14">
        <v>9</v>
      </c>
      <c r="B14" s="92" t="s">
        <v>570</v>
      </c>
      <c r="C14" s="92"/>
      <c r="D14" s="92"/>
      <c r="E14" s="92"/>
      <c r="F14" s="92"/>
      <c r="G14" s="92" t="s">
        <v>571</v>
      </c>
      <c r="H14" s="92" t="s">
        <v>572</v>
      </c>
      <c r="I14" s="92" t="s">
        <v>223</v>
      </c>
      <c r="J14" s="92" t="s">
        <v>223</v>
      </c>
      <c r="K14" s="101">
        <f>1426.74+255.96</f>
        <v>1682.7</v>
      </c>
    </row>
    <row r="15" spans="1:15" x14ac:dyDescent="0.25">
      <c r="A15">
        <v>10</v>
      </c>
      <c r="B15" s="92" t="s">
        <v>573</v>
      </c>
      <c r="C15" s="92" t="s">
        <v>574</v>
      </c>
      <c r="D15" s="92" t="s">
        <v>310</v>
      </c>
      <c r="E15" s="92" t="s">
        <v>302</v>
      </c>
      <c r="F15" s="93">
        <v>10016</v>
      </c>
      <c r="G15" s="92" t="s">
        <v>531</v>
      </c>
      <c r="H15" s="92" t="s">
        <v>575</v>
      </c>
      <c r="I15" s="92" t="s">
        <v>223</v>
      </c>
      <c r="J15" s="92" t="s">
        <v>576</v>
      </c>
      <c r="K15" s="101">
        <v>90</v>
      </c>
    </row>
    <row r="16" spans="1:15" x14ac:dyDescent="0.25">
      <c r="A16">
        <v>11</v>
      </c>
      <c r="B16" s="92" t="s">
        <v>577</v>
      </c>
      <c r="C16" s="92" t="s">
        <v>578</v>
      </c>
      <c r="D16" s="92" t="s">
        <v>579</v>
      </c>
      <c r="E16" s="92" t="s">
        <v>29</v>
      </c>
      <c r="F16" s="93">
        <v>21704</v>
      </c>
      <c r="G16" s="92" t="s">
        <v>580</v>
      </c>
      <c r="H16" s="92" t="s">
        <v>581</v>
      </c>
      <c r="I16" s="92" t="s">
        <v>582</v>
      </c>
      <c r="J16" s="92" t="s">
        <v>583</v>
      </c>
      <c r="K16" s="101">
        <f>1000+2000</f>
        <v>3000</v>
      </c>
    </row>
    <row r="17" spans="1:11" x14ac:dyDescent="0.25">
      <c r="A17">
        <v>12</v>
      </c>
      <c r="B17" s="92" t="s">
        <v>584</v>
      </c>
      <c r="C17" s="92" t="s">
        <v>585</v>
      </c>
      <c r="D17" s="92" t="s">
        <v>586</v>
      </c>
      <c r="E17" s="92" t="s">
        <v>58</v>
      </c>
      <c r="F17" s="93" t="s">
        <v>587</v>
      </c>
      <c r="G17" s="92" t="s">
        <v>531</v>
      </c>
      <c r="H17" s="92" t="s">
        <v>588</v>
      </c>
      <c r="I17" s="92" t="s">
        <v>589</v>
      </c>
      <c r="J17" s="92" t="s">
        <v>534</v>
      </c>
      <c r="K17" s="101">
        <v>78870.5</v>
      </c>
    </row>
    <row r="18" spans="1:11" x14ac:dyDescent="0.25">
      <c r="A18">
        <v>13</v>
      </c>
      <c r="B18" s="92" t="s">
        <v>590</v>
      </c>
      <c r="C18" s="92" t="s">
        <v>591</v>
      </c>
      <c r="D18" s="92" t="s">
        <v>592</v>
      </c>
      <c r="E18" s="92" t="s">
        <v>29</v>
      </c>
      <c r="F18" s="93" t="s">
        <v>593</v>
      </c>
      <c r="G18" s="92" t="s">
        <v>531</v>
      </c>
      <c r="H18" s="92" t="s">
        <v>575</v>
      </c>
      <c r="I18" s="92" t="s">
        <v>594</v>
      </c>
      <c r="J18" s="92" t="s">
        <v>595</v>
      </c>
      <c r="K18" s="101">
        <v>301.60000000000002</v>
      </c>
    </row>
    <row r="19" spans="1:11" x14ac:dyDescent="0.25">
      <c r="A19">
        <v>14</v>
      </c>
      <c r="B19" s="92" t="s">
        <v>596</v>
      </c>
      <c r="C19" s="92" t="s">
        <v>597</v>
      </c>
      <c r="D19" s="92" t="s">
        <v>598</v>
      </c>
      <c r="E19" s="92" t="s">
        <v>29</v>
      </c>
      <c r="F19" s="93">
        <v>20744</v>
      </c>
      <c r="G19" s="92" t="s">
        <v>531</v>
      </c>
      <c r="H19" s="92" t="s">
        <v>599</v>
      </c>
      <c r="I19" s="92" t="s">
        <v>600</v>
      </c>
      <c r="J19" s="92" t="s">
        <v>601</v>
      </c>
      <c r="K19" s="101">
        <v>89.4</v>
      </c>
    </row>
    <row r="20" spans="1:11" x14ac:dyDescent="0.25">
      <c r="A20">
        <v>15</v>
      </c>
      <c r="B20" s="92" t="s">
        <v>602</v>
      </c>
      <c r="C20" s="92" t="s">
        <v>603</v>
      </c>
      <c r="D20" s="92" t="s">
        <v>604</v>
      </c>
      <c r="E20" s="92" t="s">
        <v>58</v>
      </c>
      <c r="F20" s="93" t="s">
        <v>605</v>
      </c>
      <c r="G20" s="92" t="s">
        <v>531</v>
      </c>
      <c r="H20" s="92" t="s">
        <v>599</v>
      </c>
      <c r="I20" s="92" t="s">
        <v>606</v>
      </c>
      <c r="J20" s="92" t="s">
        <v>607</v>
      </c>
      <c r="K20" s="101">
        <v>419.06</v>
      </c>
    </row>
    <row r="21" spans="1:11" x14ac:dyDescent="0.25">
      <c r="A21">
        <v>16</v>
      </c>
      <c r="B21" s="92" t="s">
        <v>608</v>
      </c>
      <c r="C21" s="92" t="s">
        <v>609</v>
      </c>
      <c r="D21" s="92" t="s">
        <v>83</v>
      </c>
      <c r="E21" s="92" t="s">
        <v>45</v>
      </c>
      <c r="F21" s="93">
        <v>37075</v>
      </c>
      <c r="G21" s="92" t="s">
        <v>610</v>
      </c>
      <c r="H21" s="92" t="s">
        <v>611</v>
      </c>
      <c r="I21" s="92" t="s">
        <v>612</v>
      </c>
      <c r="J21" s="92" t="s">
        <v>613</v>
      </c>
      <c r="K21" s="101">
        <f>2500+2500</f>
        <v>5000</v>
      </c>
    </row>
    <row r="22" spans="1:11" x14ac:dyDescent="0.25">
      <c r="B22" s="106"/>
      <c r="C22" s="106"/>
      <c r="D22" s="106"/>
      <c r="E22" s="106"/>
      <c r="F22" s="106"/>
      <c r="G22" s="106"/>
      <c r="H22" s="106"/>
      <c r="I22" s="95"/>
      <c r="J22" s="95"/>
      <c r="K22" s="9"/>
    </row>
    <row r="23" spans="1:11" x14ac:dyDescent="0.25">
      <c r="K23" s="9"/>
    </row>
    <row r="24" spans="1:11" x14ac:dyDescent="0.25">
      <c r="K24" s="19"/>
    </row>
    <row r="25" spans="1:11" x14ac:dyDescent="0.25">
      <c r="K25" s="102">
        <f>SUM(K6:K21)</f>
        <v>209811.27000000002</v>
      </c>
    </row>
  </sheetData>
  <mergeCells count="3">
    <mergeCell ref="B1:K1"/>
    <mergeCell ref="B22:H22"/>
    <mergeCell ref="B2:K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11"/>
  <sheetViews>
    <sheetView tabSelected="1" workbookViewId="0">
      <selection activeCell="B8" sqref="B8"/>
    </sheetView>
  </sheetViews>
  <sheetFormatPr defaultRowHeight="15" x14ac:dyDescent="0.25"/>
  <cols>
    <col min="1" max="1" width="3" style="100" bestFit="1" customWidth="1"/>
    <col min="2" max="2" width="51.5703125" bestFit="1" customWidth="1"/>
    <col min="3" max="3" width="16" customWidth="1"/>
    <col min="4" max="4" width="18.42578125" customWidth="1"/>
    <col min="5" max="5" width="9.140625" style="10"/>
    <col min="6" max="6" width="12.140625" customWidth="1"/>
    <col min="7" max="7" width="11.85546875" customWidth="1"/>
    <col min="8" max="8" width="100.28515625" customWidth="1"/>
    <col min="9" max="9" width="13.7109375" customWidth="1"/>
    <col min="10" max="10" width="1.28515625" customWidth="1"/>
  </cols>
  <sheetData>
    <row r="2" spans="1:10" ht="16.5" x14ac:dyDescent="0.25">
      <c r="A2" s="25"/>
      <c r="B2" s="103" t="s">
        <v>249</v>
      </c>
      <c r="C2" s="103"/>
      <c r="D2" s="103"/>
      <c r="E2" s="103"/>
      <c r="F2" s="103"/>
      <c r="G2" s="103"/>
      <c r="H2" s="103"/>
      <c r="J2" s="7"/>
    </row>
    <row r="3" spans="1:10" x14ac:dyDescent="0.25">
      <c r="A3" s="25"/>
      <c r="B3" s="2"/>
      <c r="C3" s="2"/>
      <c r="D3" s="2"/>
      <c r="E3" s="3"/>
      <c r="F3" s="2"/>
      <c r="G3" s="18"/>
      <c r="H3" s="5"/>
      <c r="I3" s="6"/>
      <c r="J3" s="7"/>
    </row>
    <row r="4" spans="1:10" ht="54.75" customHeight="1" x14ac:dyDescent="0.25">
      <c r="A4" s="25"/>
      <c r="B4" s="104" t="s">
        <v>250</v>
      </c>
      <c r="C4" s="104"/>
      <c r="D4" s="104"/>
      <c r="E4" s="104"/>
      <c r="F4" s="104"/>
      <c r="G4" s="104"/>
      <c r="H4" s="104"/>
      <c r="I4" s="6"/>
      <c r="J4" s="7"/>
    </row>
    <row r="5" spans="1:10" ht="16.5" x14ac:dyDescent="0.25">
      <c r="A5" s="25"/>
      <c r="B5" s="103"/>
      <c r="C5" s="103"/>
      <c r="D5" s="103"/>
      <c r="E5" s="103"/>
      <c r="F5" s="103"/>
      <c r="G5" s="103"/>
      <c r="H5" s="5"/>
      <c r="I5" s="6"/>
      <c r="J5" s="7"/>
    </row>
    <row r="6" spans="1:10" x14ac:dyDescent="0.25">
      <c r="A6" s="25"/>
      <c r="B6" s="5"/>
      <c r="C6" s="5"/>
      <c r="D6" s="5"/>
      <c r="E6" s="5"/>
      <c r="F6" s="5"/>
      <c r="G6" s="5"/>
      <c r="H6" s="5"/>
      <c r="I6" s="6"/>
      <c r="J6" s="7"/>
    </row>
    <row r="7" spans="1:10" x14ac:dyDescent="0.25">
      <c r="A7" s="25"/>
      <c r="B7" s="107" t="s">
        <v>871</v>
      </c>
      <c r="C7" s="107"/>
      <c r="D7" s="107"/>
      <c r="E7" s="107"/>
      <c r="F7" s="107"/>
      <c r="G7" s="107"/>
      <c r="H7" s="107"/>
      <c r="I7" s="6">
        <v>2017</v>
      </c>
      <c r="J7" s="7"/>
    </row>
    <row r="8" spans="1:10" ht="30" x14ac:dyDescent="0.25">
      <c r="A8" s="99"/>
      <c r="B8" s="96" t="s">
        <v>251</v>
      </c>
      <c r="C8" s="96" t="s">
        <v>252</v>
      </c>
      <c r="D8" s="96" t="s">
        <v>253</v>
      </c>
      <c r="E8" s="97" t="s">
        <v>254</v>
      </c>
      <c r="F8" s="98" t="s">
        <v>255</v>
      </c>
      <c r="G8" s="98" t="s">
        <v>256</v>
      </c>
      <c r="H8" s="96" t="s">
        <v>257</v>
      </c>
      <c r="I8" s="8" t="s">
        <v>5</v>
      </c>
      <c r="J8" s="8"/>
    </row>
    <row r="9" spans="1:10" x14ac:dyDescent="0.25">
      <c r="A9" s="25">
        <v>1</v>
      </c>
      <c r="B9" t="s">
        <v>258</v>
      </c>
      <c r="C9" t="s">
        <v>259</v>
      </c>
      <c r="D9" t="s">
        <v>260</v>
      </c>
      <c r="E9" s="10" t="s">
        <v>177</v>
      </c>
      <c r="F9" s="24">
        <v>42736</v>
      </c>
      <c r="G9" s="24">
        <v>43100</v>
      </c>
      <c r="H9" s="4" t="s">
        <v>261</v>
      </c>
      <c r="I9" s="9">
        <f>SUM(2800+2800+2800+2800+5600+2800+5600+5600+5600+2800+2800+2800)</f>
        <v>44800</v>
      </c>
    </row>
    <row r="10" spans="1:10" x14ac:dyDescent="0.25">
      <c r="A10" s="25">
        <f>SUM(A9+1)</f>
        <v>2</v>
      </c>
      <c r="B10" t="s">
        <v>262</v>
      </c>
      <c r="C10" t="s">
        <v>263</v>
      </c>
      <c r="D10" t="s">
        <v>264</v>
      </c>
      <c r="E10" s="10" t="s">
        <v>69</v>
      </c>
      <c r="F10" s="24">
        <v>42886</v>
      </c>
      <c r="G10" s="24">
        <v>43251</v>
      </c>
      <c r="H10" s="4" t="s">
        <v>265</v>
      </c>
      <c r="I10" s="9">
        <v>2175</v>
      </c>
    </row>
    <row r="11" spans="1:10" ht="30" x14ac:dyDescent="0.25">
      <c r="A11" s="25">
        <f t="shared" ref="A11:A51" si="0">SUM(A10+1)</f>
        <v>3</v>
      </c>
      <c r="B11" t="s">
        <v>266</v>
      </c>
      <c r="C11" t="s">
        <v>267</v>
      </c>
      <c r="D11" t="s">
        <v>268</v>
      </c>
      <c r="E11" s="10" t="s">
        <v>269</v>
      </c>
      <c r="F11" s="24">
        <v>42614</v>
      </c>
      <c r="G11" s="24">
        <v>42978</v>
      </c>
      <c r="H11" s="4" t="s">
        <v>270</v>
      </c>
      <c r="I11" s="9">
        <v>6114.01</v>
      </c>
    </row>
    <row r="12" spans="1:10" ht="15" customHeight="1" x14ac:dyDescent="0.25">
      <c r="A12" s="25">
        <f t="shared" si="0"/>
        <v>4</v>
      </c>
      <c r="B12" t="s">
        <v>271</v>
      </c>
      <c r="C12" t="s">
        <v>272</v>
      </c>
      <c r="D12" t="s">
        <v>273</v>
      </c>
      <c r="E12" s="10" t="s">
        <v>123</v>
      </c>
      <c r="F12" s="24">
        <v>42801</v>
      </c>
      <c r="G12" s="24">
        <v>42804</v>
      </c>
      <c r="H12" s="4" t="s">
        <v>274</v>
      </c>
      <c r="I12" s="9">
        <v>1425</v>
      </c>
    </row>
    <row r="13" spans="1:10" x14ac:dyDescent="0.25">
      <c r="A13" s="25">
        <f t="shared" si="0"/>
        <v>5</v>
      </c>
      <c r="B13" t="s">
        <v>275</v>
      </c>
      <c r="C13" t="s">
        <v>276</v>
      </c>
      <c r="D13" t="s">
        <v>277</v>
      </c>
      <c r="E13" s="10" t="s">
        <v>123</v>
      </c>
      <c r="F13" s="24">
        <v>42917</v>
      </c>
      <c r="G13" s="24">
        <v>43100</v>
      </c>
      <c r="H13" s="4" t="s">
        <v>278</v>
      </c>
      <c r="I13" s="9">
        <v>42900</v>
      </c>
    </row>
    <row r="14" spans="1:10" x14ac:dyDescent="0.25">
      <c r="A14" s="25">
        <f t="shared" si="0"/>
        <v>6</v>
      </c>
      <c r="B14" t="s">
        <v>279</v>
      </c>
      <c r="C14" t="s">
        <v>280</v>
      </c>
      <c r="D14" t="s">
        <v>281</v>
      </c>
      <c r="E14" s="10" t="s">
        <v>58</v>
      </c>
      <c r="F14" s="24">
        <v>42917</v>
      </c>
      <c r="G14" s="24">
        <v>43100</v>
      </c>
      <c r="H14" s="4" t="s">
        <v>282</v>
      </c>
      <c r="I14" s="9">
        <v>22200</v>
      </c>
    </row>
    <row r="15" spans="1:10" ht="30" x14ac:dyDescent="0.25">
      <c r="A15" s="25">
        <f t="shared" si="0"/>
        <v>7</v>
      </c>
      <c r="B15" t="s">
        <v>283</v>
      </c>
      <c r="C15" t="s">
        <v>284</v>
      </c>
      <c r="D15" t="s">
        <v>285</v>
      </c>
      <c r="E15" s="10" t="s">
        <v>177</v>
      </c>
      <c r="F15" s="24">
        <v>42736</v>
      </c>
      <c r="G15" s="24">
        <v>43100</v>
      </c>
      <c r="H15" s="4" t="s">
        <v>286</v>
      </c>
      <c r="I15" s="9">
        <v>10076.25</v>
      </c>
    </row>
    <row r="16" spans="1:10" x14ac:dyDescent="0.25">
      <c r="A16" s="25">
        <f t="shared" si="0"/>
        <v>8</v>
      </c>
      <c r="B16" t="s">
        <v>287</v>
      </c>
      <c r="C16" t="s">
        <v>288</v>
      </c>
      <c r="D16" t="s">
        <v>289</v>
      </c>
      <c r="E16" s="10" t="s">
        <v>29</v>
      </c>
      <c r="F16" s="24">
        <v>42782</v>
      </c>
      <c r="G16" s="24">
        <v>42870</v>
      </c>
      <c r="H16" s="4" t="s">
        <v>290</v>
      </c>
      <c r="I16" s="9">
        <v>3446.5</v>
      </c>
    </row>
    <row r="17" spans="1:10" x14ac:dyDescent="0.25">
      <c r="A17" s="25">
        <f t="shared" si="0"/>
        <v>9</v>
      </c>
      <c r="B17" t="s">
        <v>291</v>
      </c>
      <c r="C17" t="s">
        <v>292</v>
      </c>
      <c r="D17" t="s">
        <v>293</v>
      </c>
      <c r="E17" s="10" t="s">
        <v>29</v>
      </c>
      <c r="F17" s="24">
        <v>42488</v>
      </c>
      <c r="G17" s="24">
        <v>42852</v>
      </c>
      <c r="H17" s="4" t="s">
        <v>294</v>
      </c>
      <c r="I17" s="9">
        <v>4800</v>
      </c>
    </row>
    <row r="18" spans="1:10" ht="30" x14ac:dyDescent="0.25">
      <c r="A18" s="25">
        <f t="shared" si="0"/>
        <v>10</v>
      </c>
      <c r="B18" t="s">
        <v>295</v>
      </c>
      <c r="C18" t="s">
        <v>296</v>
      </c>
      <c r="D18" t="s">
        <v>297</v>
      </c>
      <c r="E18" s="10" t="s">
        <v>8</v>
      </c>
      <c r="F18" s="24">
        <v>42736</v>
      </c>
      <c r="G18" s="24">
        <v>43100</v>
      </c>
      <c r="H18" s="4" t="s">
        <v>298</v>
      </c>
      <c r="I18" s="9">
        <v>11400</v>
      </c>
    </row>
    <row r="19" spans="1:10" x14ac:dyDescent="0.25">
      <c r="A19" s="25">
        <f t="shared" si="0"/>
        <v>11</v>
      </c>
      <c r="B19" t="s">
        <v>299</v>
      </c>
      <c r="C19" t="s">
        <v>300</v>
      </c>
      <c r="D19" t="s">
        <v>301</v>
      </c>
      <c r="E19" s="10" t="s">
        <v>302</v>
      </c>
      <c r="F19" s="24">
        <v>43005</v>
      </c>
      <c r="G19" s="24" t="s">
        <v>303</v>
      </c>
      <c r="H19" s="4" t="s">
        <v>304</v>
      </c>
      <c r="I19" s="9">
        <v>1650</v>
      </c>
    </row>
    <row r="20" spans="1:10" x14ac:dyDescent="0.25">
      <c r="A20" s="25">
        <f t="shared" si="0"/>
        <v>12</v>
      </c>
      <c r="B20" t="s">
        <v>305</v>
      </c>
      <c r="C20" t="s">
        <v>306</v>
      </c>
      <c r="D20" t="s">
        <v>307</v>
      </c>
      <c r="E20" s="10" t="s">
        <v>37</v>
      </c>
      <c r="F20" s="24">
        <v>42998</v>
      </c>
      <c r="G20" s="24" t="s">
        <v>303</v>
      </c>
      <c r="H20" s="4" t="s">
        <v>304</v>
      </c>
      <c r="I20" s="9">
        <v>1500</v>
      </c>
    </row>
    <row r="21" spans="1:10" x14ac:dyDescent="0.25">
      <c r="A21" s="25">
        <f t="shared" si="0"/>
        <v>13</v>
      </c>
      <c r="B21" t="s">
        <v>308</v>
      </c>
      <c r="C21" t="s">
        <v>309</v>
      </c>
      <c r="D21" t="s">
        <v>310</v>
      </c>
      <c r="E21" s="10" t="s">
        <v>302</v>
      </c>
      <c r="F21" s="24">
        <v>42751</v>
      </c>
      <c r="G21" s="24">
        <v>42825</v>
      </c>
      <c r="H21" s="4" t="s">
        <v>311</v>
      </c>
      <c r="I21" s="9">
        <v>12360</v>
      </c>
    </row>
    <row r="22" spans="1:10" x14ac:dyDescent="0.25">
      <c r="A22" s="25">
        <f t="shared" si="0"/>
        <v>14</v>
      </c>
      <c r="B22" t="s">
        <v>312</v>
      </c>
      <c r="C22" t="s">
        <v>313</v>
      </c>
      <c r="D22" t="s">
        <v>314</v>
      </c>
      <c r="E22" s="10" t="s">
        <v>37</v>
      </c>
      <c r="F22" s="24">
        <v>42948</v>
      </c>
      <c r="G22" s="24">
        <v>43312</v>
      </c>
      <c r="H22" s="4" t="s">
        <v>315</v>
      </c>
      <c r="I22" s="9">
        <f>SUM(3200+2400)</f>
        <v>5600</v>
      </c>
      <c r="J22" t="s">
        <v>316</v>
      </c>
    </row>
    <row r="23" spans="1:10" ht="30" x14ac:dyDescent="0.25">
      <c r="A23" s="25">
        <f t="shared" si="0"/>
        <v>15</v>
      </c>
      <c r="B23" t="s">
        <v>312</v>
      </c>
      <c r="C23" t="s">
        <v>317</v>
      </c>
      <c r="D23" t="s">
        <v>314</v>
      </c>
      <c r="E23" s="10" t="s">
        <v>37</v>
      </c>
      <c r="F23" s="24">
        <v>42736</v>
      </c>
      <c r="G23" s="24">
        <v>43100</v>
      </c>
      <c r="H23" s="4" t="s">
        <v>318</v>
      </c>
      <c r="I23" s="9">
        <f>SUM(3200+5800+1800+1600)</f>
        <v>12400</v>
      </c>
    </row>
    <row r="24" spans="1:10" x14ac:dyDescent="0.25">
      <c r="A24" s="25">
        <f t="shared" si="0"/>
        <v>16</v>
      </c>
      <c r="B24" t="s">
        <v>319</v>
      </c>
      <c r="C24" t="s">
        <v>320</v>
      </c>
      <c r="D24" t="s">
        <v>321</v>
      </c>
      <c r="E24" s="10" t="s">
        <v>37</v>
      </c>
      <c r="F24" s="24">
        <v>42932</v>
      </c>
      <c r="G24" s="24">
        <v>43314</v>
      </c>
      <c r="H24" s="4" t="s">
        <v>322</v>
      </c>
      <c r="I24" s="9">
        <v>820</v>
      </c>
      <c r="J24" t="s">
        <v>316</v>
      </c>
    </row>
    <row r="25" spans="1:10" ht="30" x14ac:dyDescent="0.25">
      <c r="A25" s="25">
        <f t="shared" si="0"/>
        <v>17</v>
      </c>
      <c r="B25" t="s">
        <v>323</v>
      </c>
      <c r="C25" t="s">
        <v>324</v>
      </c>
      <c r="D25" t="s">
        <v>325</v>
      </c>
      <c r="E25" s="10" t="s">
        <v>326</v>
      </c>
      <c r="F25" s="24">
        <v>42736</v>
      </c>
      <c r="G25" s="24">
        <v>43100</v>
      </c>
      <c r="H25" s="4" t="s">
        <v>286</v>
      </c>
      <c r="I25" s="9">
        <v>10087</v>
      </c>
    </row>
    <row r="26" spans="1:10" ht="30" x14ac:dyDescent="0.25">
      <c r="A26" s="25">
        <f t="shared" si="0"/>
        <v>18</v>
      </c>
      <c r="B26" t="s">
        <v>327</v>
      </c>
      <c r="C26" t="s">
        <v>328</v>
      </c>
      <c r="D26" t="s">
        <v>329</v>
      </c>
      <c r="E26" s="10" t="s">
        <v>37</v>
      </c>
      <c r="F26" s="24">
        <v>42747</v>
      </c>
      <c r="G26" s="24">
        <v>43111</v>
      </c>
      <c r="H26" s="4" t="s">
        <v>330</v>
      </c>
      <c r="I26" s="9">
        <v>115500</v>
      </c>
    </row>
    <row r="27" spans="1:10" x14ac:dyDescent="0.25">
      <c r="A27" s="25">
        <f t="shared" si="0"/>
        <v>19</v>
      </c>
      <c r="B27" t="s">
        <v>331</v>
      </c>
      <c r="C27" t="s">
        <v>332</v>
      </c>
      <c r="D27" t="s">
        <v>333</v>
      </c>
      <c r="E27" s="10" t="s">
        <v>58</v>
      </c>
      <c r="F27" s="24">
        <v>42979</v>
      </c>
      <c r="G27" s="24">
        <v>43465</v>
      </c>
      <c r="H27" s="4" t="s">
        <v>334</v>
      </c>
      <c r="I27" s="9">
        <v>15600</v>
      </c>
    </row>
    <row r="28" spans="1:10" x14ac:dyDescent="0.25">
      <c r="A28" s="25">
        <f t="shared" si="0"/>
        <v>20</v>
      </c>
      <c r="B28" t="s">
        <v>335</v>
      </c>
      <c r="C28" t="s">
        <v>336</v>
      </c>
      <c r="D28" t="s">
        <v>310</v>
      </c>
      <c r="E28" s="10" t="s">
        <v>302</v>
      </c>
      <c r="F28" s="24">
        <v>42795</v>
      </c>
      <c r="G28" s="24">
        <v>43159</v>
      </c>
      <c r="H28" s="4" t="s">
        <v>337</v>
      </c>
      <c r="I28" s="9">
        <v>65000</v>
      </c>
    </row>
    <row r="29" spans="1:10" x14ac:dyDescent="0.25">
      <c r="A29" s="25">
        <f t="shared" si="0"/>
        <v>21</v>
      </c>
      <c r="B29" t="s">
        <v>338</v>
      </c>
      <c r="C29" t="s">
        <v>339</v>
      </c>
      <c r="D29" t="s">
        <v>7</v>
      </c>
      <c r="E29" s="10" t="s">
        <v>8</v>
      </c>
      <c r="F29" s="24">
        <v>43000</v>
      </c>
      <c r="G29" s="24" t="s">
        <v>303</v>
      </c>
      <c r="H29" s="4" t="s">
        <v>340</v>
      </c>
      <c r="I29" s="9">
        <v>1500</v>
      </c>
    </row>
    <row r="30" spans="1:10" x14ac:dyDescent="0.25">
      <c r="A30" s="25">
        <f t="shared" si="0"/>
        <v>22</v>
      </c>
      <c r="B30" t="s">
        <v>341</v>
      </c>
      <c r="C30" t="s">
        <v>342</v>
      </c>
      <c r="D30" t="s">
        <v>343</v>
      </c>
      <c r="E30" s="10" t="s">
        <v>302</v>
      </c>
      <c r="F30" s="24">
        <v>43014</v>
      </c>
      <c r="G30" s="24" t="s">
        <v>303</v>
      </c>
      <c r="H30" s="4" t="s">
        <v>344</v>
      </c>
      <c r="I30" s="9">
        <v>900</v>
      </c>
    </row>
    <row r="31" spans="1:10" ht="30" x14ac:dyDescent="0.25">
      <c r="A31" s="25">
        <f t="shared" si="0"/>
        <v>23</v>
      </c>
      <c r="B31" t="s">
        <v>345</v>
      </c>
      <c r="C31" t="s">
        <v>346</v>
      </c>
      <c r="D31" t="s">
        <v>347</v>
      </c>
      <c r="E31" s="10" t="s">
        <v>69</v>
      </c>
      <c r="F31" s="24">
        <v>42917</v>
      </c>
      <c r="G31" s="24">
        <v>43281</v>
      </c>
      <c r="H31" s="4" t="s">
        <v>348</v>
      </c>
      <c r="I31" s="9">
        <v>22658.25</v>
      </c>
    </row>
    <row r="32" spans="1:10" x14ac:dyDescent="0.25">
      <c r="A32" s="25">
        <f t="shared" si="0"/>
        <v>24</v>
      </c>
      <c r="B32" t="s">
        <v>349</v>
      </c>
      <c r="C32" t="s">
        <v>350</v>
      </c>
      <c r="D32" t="s">
        <v>351</v>
      </c>
      <c r="E32" s="10" t="s">
        <v>352</v>
      </c>
      <c r="F32" s="24">
        <v>43009</v>
      </c>
      <c r="G32" s="24">
        <v>43373</v>
      </c>
      <c r="H32" s="4" t="s">
        <v>353</v>
      </c>
      <c r="I32" s="9">
        <v>40534.44</v>
      </c>
    </row>
    <row r="33" spans="1:9" x14ac:dyDescent="0.25">
      <c r="A33" s="25">
        <f t="shared" si="0"/>
        <v>25</v>
      </c>
      <c r="B33" t="s">
        <v>354</v>
      </c>
      <c r="C33" t="s">
        <v>355</v>
      </c>
      <c r="D33" t="s">
        <v>301</v>
      </c>
      <c r="E33" s="10" t="s">
        <v>302</v>
      </c>
      <c r="F33" s="24">
        <v>42996</v>
      </c>
      <c r="G33" s="24" t="s">
        <v>303</v>
      </c>
      <c r="H33" s="4" t="s">
        <v>304</v>
      </c>
      <c r="I33" s="9">
        <v>7000</v>
      </c>
    </row>
    <row r="34" spans="1:9" x14ac:dyDescent="0.25">
      <c r="A34" s="25">
        <f t="shared" si="0"/>
        <v>26</v>
      </c>
      <c r="B34" t="s">
        <v>356</v>
      </c>
      <c r="C34" t="s">
        <v>357</v>
      </c>
      <c r="D34" t="s">
        <v>358</v>
      </c>
      <c r="E34" s="10" t="s">
        <v>21</v>
      </c>
      <c r="F34" s="24">
        <v>42996</v>
      </c>
      <c r="G34" s="24" t="s">
        <v>303</v>
      </c>
      <c r="H34" s="4" t="s">
        <v>304</v>
      </c>
      <c r="I34" s="9">
        <v>2600</v>
      </c>
    </row>
    <row r="35" spans="1:9" ht="27" customHeight="1" x14ac:dyDescent="0.25">
      <c r="A35" s="25">
        <f t="shared" si="0"/>
        <v>27</v>
      </c>
      <c r="B35" t="s">
        <v>359</v>
      </c>
      <c r="C35" t="s">
        <v>360</v>
      </c>
      <c r="D35" t="s">
        <v>361</v>
      </c>
      <c r="E35" s="10" t="s">
        <v>58</v>
      </c>
      <c r="F35" s="24">
        <v>43046</v>
      </c>
      <c r="G35" s="24">
        <v>43048</v>
      </c>
      <c r="H35" s="4" t="s">
        <v>362</v>
      </c>
      <c r="I35" s="9">
        <v>1000</v>
      </c>
    </row>
    <row r="36" spans="1:9" ht="33" customHeight="1" x14ac:dyDescent="0.25">
      <c r="A36" s="25">
        <f t="shared" si="0"/>
        <v>28</v>
      </c>
      <c r="B36" t="s">
        <v>363</v>
      </c>
      <c r="C36" t="s">
        <v>364</v>
      </c>
      <c r="D36" t="s">
        <v>365</v>
      </c>
      <c r="E36" s="10" t="s">
        <v>17</v>
      </c>
      <c r="F36" s="24">
        <v>42736</v>
      </c>
      <c r="G36" s="24">
        <v>43100</v>
      </c>
      <c r="H36" s="4" t="s">
        <v>366</v>
      </c>
      <c r="I36" s="9">
        <v>27970.25</v>
      </c>
    </row>
    <row r="37" spans="1:9" x14ac:dyDescent="0.25">
      <c r="A37" s="25">
        <f t="shared" si="0"/>
        <v>29</v>
      </c>
      <c r="B37" t="s">
        <v>367</v>
      </c>
      <c r="C37" t="s">
        <v>368</v>
      </c>
      <c r="D37" t="s">
        <v>307</v>
      </c>
      <c r="E37" s="10" t="s">
        <v>37</v>
      </c>
      <c r="F37" s="24">
        <v>42720</v>
      </c>
      <c r="G37" s="24">
        <v>43084</v>
      </c>
      <c r="H37" s="4" t="s">
        <v>369</v>
      </c>
      <c r="I37" s="9">
        <v>45833.3</v>
      </c>
    </row>
    <row r="38" spans="1:9" x14ac:dyDescent="0.25">
      <c r="A38" s="25">
        <f t="shared" si="0"/>
        <v>30</v>
      </c>
      <c r="B38" t="s">
        <v>370</v>
      </c>
      <c r="C38" t="s">
        <v>371</v>
      </c>
      <c r="D38" t="s">
        <v>372</v>
      </c>
      <c r="E38" s="10" t="s">
        <v>302</v>
      </c>
      <c r="F38" s="24">
        <v>42856</v>
      </c>
      <c r="G38" s="24">
        <v>43220</v>
      </c>
      <c r="H38" s="4" t="s">
        <v>373</v>
      </c>
      <c r="I38" s="9">
        <v>35310</v>
      </c>
    </row>
    <row r="39" spans="1:9" x14ac:dyDescent="0.25">
      <c r="A39" s="25">
        <f t="shared" si="0"/>
        <v>31</v>
      </c>
      <c r="B39" t="s">
        <v>374</v>
      </c>
      <c r="C39" t="s">
        <v>375</v>
      </c>
      <c r="D39" t="s">
        <v>376</v>
      </c>
      <c r="E39" s="10" t="s">
        <v>377</v>
      </c>
      <c r="F39" s="24">
        <v>42736</v>
      </c>
      <c r="G39" s="24">
        <v>42978</v>
      </c>
      <c r="H39" s="4" t="s">
        <v>378</v>
      </c>
      <c r="I39" s="9">
        <v>10000</v>
      </c>
    </row>
    <row r="40" spans="1:9" x14ac:dyDescent="0.25">
      <c r="A40" s="25">
        <f t="shared" si="0"/>
        <v>32</v>
      </c>
      <c r="B40" t="s">
        <v>379</v>
      </c>
      <c r="C40" t="s">
        <v>380</v>
      </c>
      <c r="D40" t="s">
        <v>381</v>
      </c>
      <c r="E40" s="10" t="s">
        <v>382</v>
      </c>
      <c r="F40" s="24">
        <v>42736</v>
      </c>
      <c r="G40" s="24">
        <v>43100</v>
      </c>
      <c r="H40" s="4" t="s">
        <v>383</v>
      </c>
      <c r="I40" s="9">
        <v>19553.5</v>
      </c>
    </row>
    <row r="41" spans="1:9" x14ac:dyDescent="0.25">
      <c r="A41" s="25">
        <f t="shared" si="0"/>
        <v>33</v>
      </c>
      <c r="B41" t="s">
        <v>384</v>
      </c>
      <c r="C41" t="s">
        <v>385</v>
      </c>
      <c r="D41" t="s">
        <v>386</v>
      </c>
      <c r="E41" s="10" t="s">
        <v>387</v>
      </c>
      <c r="F41" s="24">
        <v>42795</v>
      </c>
      <c r="G41" s="24">
        <v>43524</v>
      </c>
      <c r="H41" s="4" t="s">
        <v>388</v>
      </c>
      <c r="I41" s="9">
        <v>25752</v>
      </c>
    </row>
    <row r="42" spans="1:9" x14ac:dyDescent="0.25">
      <c r="A42" s="25">
        <f t="shared" si="0"/>
        <v>34</v>
      </c>
      <c r="B42" t="s">
        <v>389</v>
      </c>
      <c r="C42" t="s">
        <v>390</v>
      </c>
      <c r="D42" t="s">
        <v>391</v>
      </c>
      <c r="E42" s="10" t="s">
        <v>17</v>
      </c>
      <c r="F42" s="24">
        <v>43010</v>
      </c>
      <c r="G42" s="24" t="s">
        <v>303</v>
      </c>
      <c r="H42" s="4" t="s">
        <v>304</v>
      </c>
      <c r="I42" s="9">
        <v>1000</v>
      </c>
    </row>
    <row r="43" spans="1:9" x14ac:dyDescent="0.25">
      <c r="A43" s="25">
        <f t="shared" si="0"/>
        <v>35</v>
      </c>
      <c r="B43" t="s">
        <v>392</v>
      </c>
      <c r="C43" t="s">
        <v>393</v>
      </c>
      <c r="D43" t="s">
        <v>394</v>
      </c>
      <c r="E43" s="10" t="s">
        <v>302</v>
      </c>
      <c r="F43" s="24">
        <v>42856</v>
      </c>
      <c r="G43" s="24">
        <v>43220</v>
      </c>
      <c r="H43" s="4" t="s">
        <v>373</v>
      </c>
      <c r="I43" s="9">
        <v>25812</v>
      </c>
    </row>
    <row r="44" spans="1:9" x14ac:dyDescent="0.25">
      <c r="A44" s="25">
        <f t="shared" si="0"/>
        <v>36</v>
      </c>
      <c r="B44" t="s">
        <v>395</v>
      </c>
      <c r="C44" t="s">
        <v>396</v>
      </c>
      <c r="D44" t="s">
        <v>397</v>
      </c>
      <c r="E44" s="10" t="s">
        <v>45</v>
      </c>
      <c r="F44" s="24">
        <v>42536</v>
      </c>
      <c r="G44" s="24">
        <v>42900</v>
      </c>
      <c r="H44" s="4" t="s">
        <v>398</v>
      </c>
      <c r="I44" s="9">
        <v>2850</v>
      </c>
    </row>
    <row r="45" spans="1:9" x14ac:dyDescent="0.25">
      <c r="A45" s="25">
        <f t="shared" si="0"/>
        <v>37</v>
      </c>
      <c r="B45" t="s">
        <v>399</v>
      </c>
      <c r="C45" t="s">
        <v>400</v>
      </c>
      <c r="D45" t="s">
        <v>372</v>
      </c>
      <c r="E45" s="10" t="s">
        <v>401</v>
      </c>
      <c r="F45" s="24">
        <v>42738</v>
      </c>
      <c r="G45" s="24">
        <v>43100</v>
      </c>
      <c r="H45" s="4" t="s">
        <v>373</v>
      </c>
      <c r="I45" s="9">
        <v>60467.5</v>
      </c>
    </row>
    <row r="46" spans="1:9" x14ac:dyDescent="0.25">
      <c r="A46" s="25">
        <f t="shared" si="0"/>
        <v>38</v>
      </c>
      <c r="B46" t="s">
        <v>402</v>
      </c>
      <c r="C46" t="s">
        <v>403</v>
      </c>
      <c r="D46" t="s">
        <v>293</v>
      </c>
      <c r="E46" s="10" t="s">
        <v>29</v>
      </c>
      <c r="F46" s="24">
        <v>42860</v>
      </c>
      <c r="G46" s="24">
        <v>42864</v>
      </c>
      <c r="H46" s="4" t="s">
        <v>404</v>
      </c>
      <c r="I46" s="9">
        <v>4745</v>
      </c>
    </row>
    <row r="47" spans="1:9" x14ac:dyDescent="0.25">
      <c r="A47" s="25">
        <f t="shared" si="0"/>
        <v>39</v>
      </c>
      <c r="B47" t="s">
        <v>405</v>
      </c>
      <c r="C47" t="s">
        <v>406</v>
      </c>
      <c r="D47" t="s">
        <v>314</v>
      </c>
      <c r="E47" s="10" t="s">
        <v>37</v>
      </c>
      <c r="F47" s="24">
        <v>42795</v>
      </c>
      <c r="G47" s="24">
        <v>43160</v>
      </c>
      <c r="H47" s="4" t="s">
        <v>407</v>
      </c>
      <c r="I47" s="9">
        <v>5250</v>
      </c>
    </row>
    <row r="48" spans="1:9" x14ac:dyDescent="0.25">
      <c r="A48" s="25">
        <f t="shared" si="0"/>
        <v>40</v>
      </c>
      <c r="B48" t="s">
        <v>408</v>
      </c>
      <c r="C48" t="s">
        <v>409</v>
      </c>
      <c r="D48" t="s">
        <v>410</v>
      </c>
      <c r="E48" s="10" t="s">
        <v>411</v>
      </c>
      <c r="F48" s="24">
        <v>43070</v>
      </c>
      <c r="G48" s="24">
        <v>43434</v>
      </c>
      <c r="H48" s="4" t="s">
        <v>412</v>
      </c>
      <c r="I48" s="9">
        <v>24999.96</v>
      </c>
    </row>
    <row r="49" spans="1:10" ht="15" customHeight="1" x14ac:dyDescent="0.25">
      <c r="A49" s="25">
        <f t="shared" si="0"/>
        <v>41</v>
      </c>
      <c r="B49" t="s">
        <v>413</v>
      </c>
      <c r="D49" t="s">
        <v>414</v>
      </c>
      <c r="E49" s="10" t="s">
        <v>37</v>
      </c>
      <c r="F49" s="24">
        <v>43070</v>
      </c>
      <c r="G49" s="24">
        <v>43434</v>
      </c>
      <c r="H49" s="4" t="s">
        <v>415</v>
      </c>
      <c r="I49" s="9">
        <f>SUM(4066.66+2033.33+2033.33+2033.33+2033.33+2033.33+2033.33+2033.33+2033.33+2033.33)</f>
        <v>22366.630000000005</v>
      </c>
    </row>
    <row r="50" spans="1:10" ht="15" customHeight="1" x14ac:dyDescent="0.25">
      <c r="A50" s="25">
        <f t="shared" si="0"/>
        <v>42</v>
      </c>
      <c r="B50" t="s">
        <v>416</v>
      </c>
      <c r="D50" t="s">
        <v>417</v>
      </c>
      <c r="E50" s="10" t="s">
        <v>123</v>
      </c>
      <c r="F50" s="24">
        <v>42736</v>
      </c>
      <c r="G50" s="24">
        <v>42825</v>
      </c>
      <c r="H50" s="4" t="s">
        <v>418</v>
      </c>
      <c r="I50" s="9">
        <f>SUM(55000/2+2500)</f>
        <v>30000</v>
      </c>
      <c r="J50" t="s">
        <v>316</v>
      </c>
    </row>
    <row r="51" spans="1:10" ht="15" customHeight="1" x14ac:dyDescent="0.25">
      <c r="A51" s="25">
        <f t="shared" si="0"/>
        <v>43</v>
      </c>
      <c r="B51" t="s">
        <v>419</v>
      </c>
      <c r="D51" t="s">
        <v>420</v>
      </c>
      <c r="E51" s="10" t="s">
        <v>177</v>
      </c>
      <c r="F51" s="24">
        <v>43070</v>
      </c>
      <c r="G51" s="24">
        <v>43434</v>
      </c>
      <c r="H51" s="4" t="s">
        <v>421</v>
      </c>
      <c r="I51" s="9">
        <f>SUM(1305+2405+2405+2405+2035+3070+2145+925+2220+740+555+185+370+185+185+185+185+1325+150+185)</f>
        <v>23165</v>
      </c>
    </row>
    <row r="52" spans="1:10" x14ac:dyDescent="0.25">
      <c r="I52" s="9"/>
    </row>
    <row r="53" spans="1:10" x14ac:dyDescent="0.25">
      <c r="I53" s="9"/>
    </row>
    <row r="54" spans="1:10" x14ac:dyDescent="0.25">
      <c r="I54" s="19"/>
    </row>
    <row r="55" spans="1:10" x14ac:dyDescent="0.25">
      <c r="I55" s="9">
        <f>SUM(I9:I54)</f>
        <v>831121.59</v>
      </c>
    </row>
    <row r="56" spans="1:10" x14ac:dyDescent="0.25">
      <c r="I56" s="9"/>
    </row>
    <row r="57" spans="1:10" x14ac:dyDescent="0.25">
      <c r="I57" s="9"/>
    </row>
    <row r="58" spans="1:10" x14ac:dyDescent="0.25">
      <c r="I58" s="9"/>
    </row>
    <row r="59" spans="1:10" x14ac:dyDescent="0.25">
      <c r="I59" s="9"/>
    </row>
    <row r="60" spans="1:10" x14ac:dyDescent="0.25">
      <c r="I60" s="9"/>
    </row>
    <row r="61" spans="1:10" x14ac:dyDescent="0.25">
      <c r="I61" s="9"/>
    </row>
    <row r="62" spans="1:10" x14ac:dyDescent="0.25">
      <c r="I62" s="9"/>
    </row>
    <row r="63" spans="1:10" x14ac:dyDescent="0.25">
      <c r="I63" s="9"/>
    </row>
    <row r="64" spans="1:10" x14ac:dyDescent="0.25">
      <c r="I64" s="9"/>
    </row>
    <row r="65" spans="9:9" x14ac:dyDescent="0.25">
      <c r="I65" s="9"/>
    </row>
    <row r="66" spans="9:9" x14ac:dyDescent="0.25">
      <c r="I66" s="9"/>
    </row>
    <row r="67" spans="9:9" x14ac:dyDescent="0.25">
      <c r="I67" s="9"/>
    </row>
    <row r="68" spans="9:9" x14ac:dyDescent="0.25">
      <c r="I68" s="9"/>
    </row>
    <row r="69" spans="9:9" x14ac:dyDescent="0.25">
      <c r="I69" s="9"/>
    </row>
    <row r="70" spans="9:9" x14ac:dyDescent="0.25">
      <c r="I70" s="9"/>
    </row>
    <row r="71" spans="9:9" x14ac:dyDescent="0.25">
      <c r="I71" s="9"/>
    </row>
    <row r="72" spans="9:9" x14ac:dyDescent="0.25">
      <c r="I72" s="9"/>
    </row>
    <row r="73" spans="9:9" x14ac:dyDescent="0.25">
      <c r="I73" s="9"/>
    </row>
    <row r="74" spans="9:9" x14ac:dyDescent="0.25">
      <c r="I74" s="9"/>
    </row>
    <row r="75" spans="9:9" x14ac:dyDescent="0.25">
      <c r="I75" s="9"/>
    </row>
    <row r="76" spans="9:9" x14ac:dyDescent="0.25">
      <c r="I76" s="9"/>
    </row>
    <row r="77" spans="9:9" x14ac:dyDescent="0.25">
      <c r="I77" s="9"/>
    </row>
    <row r="78" spans="9:9" x14ac:dyDescent="0.25">
      <c r="I78" s="9"/>
    </row>
    <row r="79" spans="9:9" x14ac:dyDescent="0.25">
      <c r="I79" s="9"/>
    </row>
    <row r="80" spans="9:9" x14ac:dyDescent="0.25">
      <c r="I80" s="9"/>
    </row>
    <row r="81" spans="9:9" x14ac:dyDescent="0.25">
      <c r="I81" s="9"/>
    </row>
    <row r="82" spans="9:9" x14ac:dyDescent="0.25">
      <c r="I82" s="9"/>
    </row>
    <row r="83" spans="9:9" x14ac:dyDescent="0.25">
      <c r="I83" s="9"/>
    </row>
    <row r="84" spans="9:9" x14ac:dyDescent="0.25">
      <c r="I84" s="9"/>
    </row>
    <row r="85" spans="9:9" x14ac:dyDescent="0.25">
      <c r="I85" s="9"/>
    </row>
    <row r="86" spans="9:9" x14ac:dyDescent="0.25">
      <c r="I86" s="9"/>
    </row>
    <row r="87" spans="9:9" x14ac:dyDescent="0.25">
      <c r="I87" s="9"/>
    </row>
    <row r="88" spans="9:9" x14ac:dyDescent="0.25">
      <c r="I88" s="9"/>
    </row>
    <row r="89" spans="9:9" x14ac:dyDescent="0.25">
      <c r="I89" s="9"/>
    </row>
    <row r="90" spans="9:9" x14ac:dyDescent="0.25">
      <c r="I90" s="9"/>
    </row>
    <row r="91" spans="9:9" x14ac:dyDescent="0.25">
      <c r="I91" s="9"/>
    </row>
    <row r="92" spans="9:9" x14ac:dyDescent="0.25">
      <c r="I92" s="9"/>
    </row>
    <row r="93" spans="9:9" x14ac:dyDescent="0.25">
      <c r="I93" s="9"/>
    </row>
    <row r="94" spans="9:9" x14ac:dyDescent="0.25">
      <c r="I94" s="9"/>
    </row>
    <row r="95" spans="9:9" x14ac:dyDescent="0.25">
      <c r="I95" s="9"/>
    </row>
    <row r="96" spans="9:9" x14ac:dyDescent="0.25">
      <c r="I96" s="9"/>
    </row>
    <row r="97" spans="9:9" x14ac:dyDescent="0.25">
      <c r="I97" s="9"/>
    </row>
    <row r="98" spans="9:9" x14ac:dyDescent="0.25">
      <c r="I98" s="9"/>
    </row>
    <row r="99" spans="9:9" x14ac:dyDescent="0.25">
      <c r="I99" s="9"/>
    </row>
    <row r="100" spans="9:9" x14ac:dyDescent="0.25">
      <c r="I100" s="9"/>
    </row>
    <row r="101" spans="9:9" x14ac:dyDescent="0.25">
      <c r="I101" s="9"/>
    </row>
    <row r="102" spans="9:9" x14ac:dyDescent="0.25">
      <c r="I102" s="9"/>
    </row>
    <row r="103" spans="9:9" x14ac:dyDescent="0.25">
      <c r="I103" s="9"/>
    </row>
    <row r="104" spans="9:9" x14ac:dyDescent="0.25">
      <c r="I104" s="9"/>
    </row>
    <row r="105" spans="9:9" x14ac:dyDescent="0.25">
      <c r="I105" s="9"/>
    </row>
    <row r="106" spans="9:9" x14ac:dyDescent="0.25">
      <c r="I106" s="9"/>
    </row>
    <row r="107" spans="9:9" x14ac:dyDescent="0.25">
      <c r="I107" s="9"/>
    </row>
    <row r="108" spans="9:9" x14ac:dyDescent="0.25">
      <c r="I108" s="9"/>
    </row>
    <row r="109" spans="9:9" x14ac:dyDescent="0.25">
      <c r="I109" s="9"/>
    </row>
    <row r="110" spans="9:9" x14ac:dyDescent="0.25">
      <c r="I110" s="9"/>
    </row>
    <row r="111" spans="9:9" x14ac:dyDescent="0.25">
      <c r="I111" s="9"/>
    </row>
    <row r="112" spans="9:9" x14ac:dyDescent="0.25">
      <c r="I112" s="9"/>
    </row>
    <row r="113" spans="9:9" x14ac:dyDescent="0.25">
      <c r="I113" s="9"/>
    </row>
    <row r="114" spans="9:9" x14ac:dyDescent="0.25">
      <c r="I114" s="9"/>
    </row>
    <row r="115" spans="9:9" x14ac:dyDescent="0.25">
      <c r="I115" s="9"/>
    </row>
    <row r="116" spans="9:9" x14ac:dyDescent="0.25">
      <c r="I116" s="9"/>
    </row>
    <row r="117" spans="9:9" x14ac:dyDescent="0.25">
      <c r="I117" s="9"/>
    </row>
    <row r="118" spans="9:9" x14ac:dyDescent="0.25">
      <c r="I118" s="9"/>
    </row>
    <row r="119" spans="9:9" x14ac:dyDescent="0.25">
      <c r="I119" s="9"/>
    </row>
    <row r="120" spans="9:9" x14ac:dyDescent="0.25">
      <c r="I120" s="9"/>
    </row>
    <row r="121" spans="9:9" x14ac:dyDescent="0.25">
      <c r="I121" s="9"/>
    </row>
    <row r="122" spans="9:9" x14ac:dyDescent="0.25">
      <c r="I122" s="9"/>
    </row>
    <row r="123" spans="9:9" x14ac:dyDescent="0.25">
      <c r="I123" s="9"/>
    </row>
    <row r="124" spans="9:9" x14ac:dyDescent="0.25">
      <c r="I124" s="9"/>
    </row>
    <row r="125" spans="9:9" x14ac:dyDescent="0.25">
      <c r="I125" s="9"/>
    </row>
    <row r="126" spans="9:9" x14ac:dyDescent="0.25">
      <c r="I126" s="9"/>
    </row>
    <row r="127" spans="9:9" x14ac:dyDescent="0.25">
      <c r="I127" s="9"/>
    </row>
    <row r="128" spans="9:9" x14ac:dyDescent="0.25">
      <c r="I128" s="9"/>
    </row>
    <row r="129" spans="9:9" x14ac:dyDescent="0.25">
      <c r="I129" s="9"/>
    </row>
    <row r="130" spans="9:9" x14ac:dyDescent="0.25">
      <c r="I130" s="9"/>
    </row>
    <row r="131" spans="9:9" x14ac:dyDescent="0.25">
      <c r="I131" s="9"/>
    </row>
    <row r="132" spans="9:9" x14ac:dyDescent="0.25">
      <c r="I132" s="9"/>
    </row>
    <row r="133" spans="9:9" x14ac:dyDescent="0.25">
      <c r="I133" s="9"/>
    </row>
    <row r="134" spans="9:9" x14ac:dyDescent="0.25">
      <c r="I134" s="9"/>
    </row>
    <row r="135" spans="9:9" x14ac:dyDescent="0.25">
      <c r="I135" s="9"/>
    </row>
    <row r="136" spans="9:9" x14ac:dyDescent="0.25">
      <c r="I136" s="9"/>
    </row>
    <row r="137" spans="9:9" x14ac:dyDescent="0.25">
      <c r="I137" s="9"/>
    </row>
    <row r="138" spans="9:9" x14ac:dyDescent="0.25">
      <c r="I138" s="9"/>
    </row>
    <row r="139" spans="9:9" x14ac:dyDescent="0.25">
      <c r="I139" s="9"/>
    </row>
    <row r="140" spans="9:9" x14ac:dyDescent="0.25">
      <c r="I140" s="9"/>
    </row>
    <row r="141" spans="9:9" x14ac:dyDescent="0.25">
      <c r="I141" s="9"/>
    </row>
    <row r="142" spans="9:9" x14ac:dyDescent="0.25">
      <c r="I142" s="9"/>
    </row>
    <row r="143" spans="9:9" x14ac:dyDescent="0.25">
      <c r="I143" s="9"/>
    </row>
    <row r="144" spans="9:9" x14ac:dyDescent="0.25">
      <c r="I144" s="9"/>
    </row>
    <row r="145" spans="9:9" x14ac:dyDescent="0.25">
      <c r="I145" s="9"/>
    </row>
    <row r="146" spans="9:9" x14ac:dyDescent="0.25">
      <c r="I146" s="9"/>
    </row>
    <row r="147" spans="9:9" x14ac:dyDescent="0.25">
      <c r="I147" s="9"/>
    </row>
    <row r="148" spans="9:9" x14ac:dyDescent="0.25">
      <c r="I148" s="9"/>
    </row>
    <row r="149" spans="9:9" x14ac:dyDescent="0.25">
      <c r="I149" s="9"/>
    </row>
    <row r="150" spans="9:9" x14ac:dyDescent="0.25">
      <c r="I150" s="9"/>
    </row>
    <row r="151" spans="9:9" x14ac:dyDescent="0.25">
      <c r="I151" s="9"/>
    </row>
    <row r="152" spans="9:9" x14ac:dyDescent="0.25">
      <c r="I152" s="9"/>
    </row>
    <row r="153" spans="9:9" x14ac:dyDescent="0.25">
      <c r="I153" s="9"/>
    </row>
    <row r="154" spans="9:9" x14ac:dyDescent="0.25">
      <c r="I154" s="9"/>
    </row>
    <row r="155" spans="9:9" x14ac:dyDescent="0.25">
      <c r="I155" s="9"/>
    </row>
    <row r="156" spans="9:9" x14ac:dyDescent="0.25">
      <c r="I156" s="9"/>
    </row>
    <row r="157" spans="9:9" x14ac:dyDescent="0.25">
      <c r="I157" s="9"/>
    </row>
    <row r="158" spans="9:9" x14ac:dyDescent="0.25">
      <c r="I158" s="9"/>
    </row>
    <row r="159" spans="9:9" x14ac:dyDescent="0.25">
      <c r="I159" s="9"/>
    </row>
    <row r="160" spans="9:9" x14ac:dyDescent="0.25">
      <c r="I160" s="9"/>
    </row>
    <row r="161" spans="9:9" x14ac:dyDescent="0.25">
      <c r="I161" s="9"/>
    </row>
    <row r="162" spans="9:9" x14ac:dyDescent="0.25">
      <c r="I162" s="9"/>
    </row>
    <row r="163" spans="9:9" x14ac:dyDescent="0.25">
      <c r="I163" s="9"/>
    </row>
    <row r="164" spans="9:9" x14ac:dyDescent="0.25">
      <c r="I164" s="9"/>
    </row>
    <row r="165" spans="9:9" x14ac:dyDescent="0.25">
      <c r="I165" s="9"/>
    </row>
    <row r="166" spans="9:9" x14ac:dyDescent="0.25">
      <c r="I166" s="9"/>
    </row>
    <row r="167" spans="9:9" x14ac:dyDescent="0.25">
      <c r="I167" s="9"/>
    </row>
    <row r="168" spans="9:9" x14ac:dyDescent="0.25">
      <c r="I168" s="9"/>
    </row>
    <row r="169" spans="9:9" x14ac:dyDescent="0.25">
      <c r="I169" s="9"/>
    </row>
    <row r="170" spans="9:9" x14ac:dyDescent="0.25">
      <c r="I170" s="9"/>
    </row>
    <row r="171" spans="9:9" x14ac:dyDescent="0.25">
      <c r="I171" s="9"/>
    </row>
    <row r="172" spans="9:9" x14ac:dyDescent="0.25">
      <c r="I172" s="9"/>
    </row>
    <row r="173" spans="9:9" x14ac:dyDescent="0.25">
      <c r="I173" s="9"/>
    </row>
    <row r="174" spans="9:9" x14ac:dyDescent="0.25">
      <c r="I174" s="9"/>
    </row>
    <row r="175" spans="9:9" x14ac:dyDescent="0.25">
      <c r="I175" s="9"/>
    </row>
    <row r="176" spans="9:9" x14ac:dyDescent="0.25">
      <c r="I176" s="9"/>
    </row>
    <row r="177" spans="9:9" x14ac:dyDescent="0.25">
      <c r="I177" s="9"/>
    </row>
    <row r="178" spans="9:9" x14ac:dyDescent="0.25">
      <c r="I178" s="9"/>
    </row>
    <row r="179" spans="9:9" x14ac:dyDescent="0.25">
      <c r="I179" s="9"/>
    </row>
    <row r="180" spans="9:9" x14ac:dyDescent="0.25">
      <c r="I180" s="9"/>
    </row>
    <row r="181" spans="9:9" x14ac:dyDescent="0.25">
      <c r="I181" s="9"/>
    </row>
    <row r="182" spans="9:9" x14ac:dyDescent="0.25">
      <c r="I182" s="9"/>
    </row>
    <row r="183" spans="9:9" x14ac:dyDescent="0.25">
      <c r="I183" s="9"/>
    </row>
    <row r="184" spans="9:9" x14ac:dyDescent="0.25">
      <c r="I184" s="9"/>
    </row>
    <row r="185" spans="9:9" x14ac:dyDescent="0.25">
      <c r="I185" s="9"/>
    </row>
    <row r="186" spans="9:9" x14ac:dyDescent="0.25">
      <c r="I186" s="9"/>
    </row>
    <row r="187" spans="9:9" x14ac:dyDescent="0.25">
      <c r="I187" s="9"/>
    </row>
    <row r="188" spans="9:9" x14ac:dyDescent="0.25">
      <c r="I188" s="9"/>
    </row>
    <row r="189" spans="9:9" x14ac:dyDescent="0.25">
      <c r="I189" s="9"/>
    </row>
    <row r="190" spans="9:9" x14ac:dyDescent="0.25">
      <c r="I190" s="9"/>
    </row>
    <row r="191" spans="9:9" x14ac:dyDescent="0.25">
      <c r="I191" s="9"/>
    </row>
    <row r="192" spans="9:9" x14ac:dyDescent="0.25">
      <c r="I192" s="9"/>
    </row>
    <row r="193" spans="9:9" x14ac:dyDescent="0.25">
      <c r="I193" s="9"/>
    </row>
    <row r="194" spans="9:9" x14ac:dyDescent="0.25">
      <c r="I194" s="9"/>
    </row>
    <row r="195" spans="9:9" x14ac:dyDescent="0.25">
      <c r="I195" s="9"/>
    </row>
    <row r="196" spans="9:9" x14ac:dyDescent="0.25">
      <c r="I196" s="9"/>
    </row>
    <row r="197" spans="9:9" x14ac:dyDescent="0.25">
      <c r="I197" s="9"/>
    </row>
    <row r="198" spans="9:9" x14ac:dyDescent="0.25">
      <c r="I198" s="9"/>
    </row>
    <row r="199" spans="9:9" x14ac:dyDescent="0.25">
      <c r="I199" s="9"/>
    </row>
    <row r="200" spans="9:9" x14ac:dyDescent="0.25">
      <c r="I200" s="9"/>
    </row>
    <row r="201" spans="9:9" x14ac:dyDescent="0.25">
      <c r="I201" s="9"/>
    </row>
    <row r="202" spans="9:9" x14ac:dyDescent="0.25">
      <c r="I202" s="9"/>
    </row>
    <row r="203" spans="9:9" x14ac:dyDescent="0.25">
      <c r="I203" s="9"/>
    </row>
    <row r="204" spans="9:9" x14ac:dyDescent="0.25">
      <c r="I204" s="9"/>
    </row>
    <row r="205" spans="9:9" x14ac:dyDescent="0.25">
      <c r="I205" s="9"/>
    </row>
    <row r="206" spans="9:9" x14ac:dyDescent="0.25">
      <c r="I206" s="9"/>
    </row>
    <row r="207" spans="9:9" x14ac:dyDescent="0.25">
      <c r="I207" s="9"/>
    </row>
    <row r="208" spans="9:9" x14ac:dyDescent="0.25">
      <c r="I208" s="9"/>
    </row>
    <row r="209" spans="9:9" x14ac:dyDescent="0.25">
      <c r="I209" s="9"/>
    </row>
    <row r="210" spans="9:9" x14ac:dyDescent="0.25">
      <c r="I210" s="9"/>
    </row>
    <row r="211" spans="9:9" x14ac:dyDescent="0.25">
      <c r="I211" s="9"/>
    </row>
  </sheetData>
  <mergeCells count="4">
    <mergeCell ref="B7:H7"/>
    <mergeCell ref="B5:G5"/>
    <mergeCell ref="B2:H2"/>
    <mergeCell ref="B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B6" sqref="B6"/>
    </sheetView>
  </sheetViews>
  <sheetFormatPr defaultRowHeight="15" x14ac:dyDescent="0.25"/>
  <cols>
    <col min="1" max="1" width="3.7109375" style="4" customWidth="1"/>
    <col min="2" max="2" width="30.140625" style="4" customWidth="1"/>
    <col min="3" max="3" width="10.5703125" style="4" bestFit="1" customWidth="1"/>
    <col min="4" max="4" width="12.85546875" style="4" bestFit="1" customWidth="1"/>
    <col min="5" max="5" width="4.140625" style="4" bestFit="1" customWidth="1"/>
    <col min="6" max="6" width="17.7109375" style="4" bestFit="1" customWidth="1"/>
    <col min="7" max="7" width="15.85546875" style="4" bestFit="1" customWidth="1"/>
    <col min="8" max="8" width="111.42578125" style="4" customWidth="1"/>
    <col min="9" max="9" width="12.42578125" style="26" bestFit="1" customWidth="1"/>
    <col min="10" max="16384" width="9.140625" style="4"/>
  </cols>
  <sheetData>
    <row r="1" spans="1:9" ht="16.5" x14ac:dyDescent="0.25">
      <c r="B1" s="103" t="s">
        <v>249</v>
      </c>
      <c r="C1" s="103"/>
      <c r="D1" s="103"/>
      <c r="E1" s="103"/>
      <c r="F1" s="103"/>
      <c r="G1" s="103"/>
      <c r="H1" s="103"/>
    </row>
    <row r="2" spans="1:9" ht="2.25" customHeight="1" x14ac:dyDescent="0.25">
      <c r="B2" s="2"/>
      <c r="C2" s="2"/>
      <c r="D2" s="2"/>
      <c r="E2" s="3"/>
      <c r="F2" s="2"/>
      <c r="G2" s="18"/>
      <c r="H2" s="5"/>
    </row>
    <row r="3" spans="1:9" ht="46.5" customHeight="1" x14ac:dyDescent="0.25">
      <c r="B3" s="104" t="s">
        <v>250</v>
      </c>
      <c r="C3" s="104"/>
      <c r="D3" s="104"/>
      <c r="E3" s="104"/>
      <c r="F3" s="104"/>
      <c r="G3" s="104"/>
      <c r="H3" s="104"/>
    </row>
    <row r="5" spans="1:9" s="12" customFormat="1" x14ac:dyDescent="0.25">
      <c r="A5" s="15"/>
      <c r="B5" s="109" t="s">
        <v>872</v>
      </c>
      <c r="C5" s="109"/>
      <c r="D5" s="109"/>
      <c r="E5" s="109"/>
      <c r="F5" s="109"/>
      <c r="G5" s="109"/>
      <c r="I5" s="67">
        <v>2017</v>
      </c>
    </row>
    <row r="6" spans="1:9" x14ac:dyDescent="0.25">
      <c r="A6" s="11"/>
      <c r="F6" s="13"/>
      <c r="G6" s="13"/>
    </row>
    <row r="7" spans="1:9" s="12" customFormat="1" ht="30" x14ac:dyDescent="0.25">
      <c r="A7" s="15"/>
      <c r="B7" s="12" t="s">
        <v>251</v>
      </c>
      <c r="C7" s="12" t="s">
        <v>252</v>
      </c>
      <c r="D7" s="12" t="s">
        <v>253</v>
      </c>
      <c r="E7" s="12" t="s">
        <v>254</v>
      </c>
      <c r="F7" s="16" t="s">
        <v>255</v>
      </c>
      <c r="G7" s="16" t="s">
        <v>256</v>
      </c>
      <c r="H7" s="12" t="s">
        <v>257</v>
      </c>
      <c r="I7" s="27" t="s">
        <v>5</v>
      </c>
    </row>
    <row r="8" spans="1:9" x14ac:dyDescent="0.25">
      <c r="A8" s="11">
        <v>1</v>
      </c>
      <c r="B8" s="4" t="s">
        <v>422</v>
      </c>
      <c r="C8" s="4" t="s">
        <v>423</v>
      </c>
      <c r="D8" s="4" t="s">
        <v>424</v>
      </c>
      <c r="E8" s="4" t="s">
        <v>21</v>
      </c>
      <c r="F8" s="13">
        <v>43009</v>
      </c>
      <c r="G8" s="13">
        <v>43465</v>
      </c>
      <c r="H8" s="4" t="s">
        <v>425</v>
      </c>
      <c r="I8" s="26">
        <v>9310</v>
      </c>
    </row>
    <row r="9" spans="1:9" x14ac:dyDescent="0.25">
      <c r="A9" s="11">
        <v>2</v>
      </c>
      <c r="B9" s="4" t="s">
        <v>426</v>
      </c>
      <c r="C9" s="4" t="s">
        <v>427</v>
      </c>
      <c r="D9" s="4" t="s">
        <v>428</v>
      </c>
      <c r="E9" s="4" t="s">
        <v>429</v>
      </c>
      <c r="F9" s="13">
        <v>42461</v>
      </c>
      <c r="G9" s="13">
        <v>42825</v>
      </c>
      <c r="H9" s="14" t="s">
        <v>430</v>
      </c>
      <c r="I9" s="26">
        <v>15750</v>
      </c>
    </row>
    <row r="10" spans="1:9" ht="15" customHeight="1" x14ac:dyDescent="0.25">
      <c r="A10" s="11">
        <v>3</v>
      </c>
      <c r="B10" s="4" t="s">
        <v>431</v>
      </c>
      <c r="C10" s="4" t="s">
        <v>432</v>
      </c>
      <c r="D10" s="4" t="s">
        <v>433</v>
      </c>
      <c r="E10" s="4" t="s">
        <v>21</v>
      </c>
      <c r="F10" s="13">
        <v>42736</v>
      </c>
      <c r="G10" s="13">
        <v>43100</v>
      </c>
      <c r="H10" s="14" t="s">
        <v>434</v>
      </c>
      <c r="I10" s="26">
        <v>8782.81</v>
      </c>
    </row>
    <row r="11" spans="1:9" ht="30" x14ac:dyDescent="0.25">
      <c r="A11" s="11">
        <v>4</v>
      </c>
      <c r="B11" s="4" t="s">
        <v>435</v>
      </c>
      <c r="C11" s="4" t="s">
        <v>436</v>
      </c>
      <c r="D11" s="4" t="s">
        <v>437</v>
      </c>
      <c r="E11" s="14" t="s">
        <v>438</v>
      </c>
      <c r="F11" s="13">
        <v>42736</v>
      </c>
      <c r="G11" s="13">
        <v>43100</v>
      </c>
      <c r="H11" s="14" t="s">
        <v>439</v>
      </c>
      <c r="I11" s="26">
        <v>21060</v>
      </c>
    </row>
    <row r="12" spans="1:9" ht="45" x14ac:dyDescent="0.25">
      <c r="A12" s="11">
        <v>5</v>
      </c>
      <c r="B12" s="4" t="s">
        <v>440</v>
      </c>
      <c r="C12" s="4" t="s">
        <v>441</v>
      </c>
      <c r="D12" s="4" t="s">
        <v>442</v>
      </c>
      <c r="E12" s="4" t="s">
        <v>41</v>
      </c>
      <c r="F12" s="13">
        <v>42767</v>
      </c>
      <c r="G12" s="13">
        <v>42855</v>
      </c>
      <c r="H12" s="14" t="s">
        <v>443</v>
      </c>
      <c r="I12" s="26">
        <v>11655</v>
      </c>
    </row>
    <row r="13" spans="1:9" x14ac:dyDescent="0.25">
      <c r="A13" s="11">
        <v>6</v>
      </c>
      <c r="B13" s="4" t="s">
        <v>444</v>
      </c>
      <c r="C13" s="4" t="s">
        <v>375</v>
      </c>
      <c r="D13" s="4" t="s">
        <v>445</v>
      </c>
      <c r="E13" s="4" t="s">
        <v>377</v>
      </c>
      <c r="F13" s="13">
        <v>42979</v>
      </c>
      <c r="G13" s="13">
        <v>43100</v>
      </c>
      <c r="H13" s="14" t="s">
        <v>446</v>
      </c>
      <c r="I13" s="26">
        <v>4390.13</v>
      </c>
    </row>
    <row r="14" spans="1:9" x14ac:dyDescent="0.25">
      <c r="A14" s="11">
        <v>7</v>
      </c>
      <c r="B14" s="4" t="s">
        <v>447</v>
      </c>
      <c r="C14" s="4" t="s">
        <v>448</v>
      </c>
      <c r="D14" s="4" t="s">
        <v>449</v>
      </c>
      <c r="E14" s="4" t="s">
        <v>45</v>
      </c>
      <c r="F14" s="13">
        <v>43070</v>
      </c>
      <c r="G14" s="13">
        <v>43465</v>
      </c>
      <c r="H14" s="14" t="s">
        <v>425</v>
      </c>
      <c r="I14" s="26">
        <v>1095</v>
      </c>
    </row>
    <row r="15" spans="1:9" x14ac:dyDescent="0.25">
      <c r="A15" s="11">
        <v>8</v>
      </c>
      <c r="B15" s="4" t="s">
        <v>450</v>
      </c>
      <c r="C15" s="4" t="s">
        <v>396</v>
      </c>
      <c r="D15" s="4" t="s">
        <v>451</v>
      </c>
      <c r="E15" s="4" t="s">
        <v>45</v>
      </c>
      <c r="F15" s="13">
        <v>42736</v>
      </c>
      <c r="G15" s="13">
        <v>43100</v>
      </c>
      <c r="H15" s="14" t="s">
        <v>425</v>
      </c>
      <c r="I15" s="26">
        <v>54590.05</v>
      </c>
    </row>
    <row r="16" spans="1:9" x14ac:dyDescent="0.25">
      <c r="A16" s="11">
        <v>9</v>
      </c>
      <c r="B16" s="4" t="s">
        <v>452</v>
      </c>
      <c r="C16" s="4" t="s">
        <v>453</v>
      </c>
      <c r="D16" s="4" t="s">
        <v>454</v>
      </c>
      <c r="E16" s="4" t="s">
        <v>411</v>
      </c>
      <c r="F16" s="13">
        <v>42736</v>
      </c>
      <c r="G16" s="13">
        <v>43100</v>
      </c>
      <c r="H16" s="14" t="s">
        <v>455</v>
      </c>
      <c r="I16" s="26">
        <v>37373.25</v>
      </c>
    </row>
    <row r="17" spans="1:9" ht="30" x14ac:dyDescent="0.25">
      <c r="A17" s="11">
        <v>10</v>
      </c>
      <c r="B17" s="4" t="s">
        <v>456</v>
      </c>
      <c r="C17" s="4" t="s">
        <v>457</v>
      </c>
      <c r="D17" s="4" t="s">
        <v>458</v>
      </c>
      <c r="E17" s="4" t="s">
        <v>73</v>
      </c>
      <c r="F17" s="13">
        <v>42887</v>
      </c>
      <c r="G17" s="13">
        <v>43251</v>
      </c>
      <c r="H17" s="14" t="s">
        <v>459</v>
      </c>
      <c r="I17" s="26">
        <v>3080</v>
      </c>
    </row>
    <row r="18" spans="1:9" ht="30" x14ac:dyDescent="0.25">
      <c r="A18" s="11">
        <v>11</v>
      </c>
      <c r="B18" s="4" t="s">
        <v>456</v>
      </c>
      <c r="C18" s="4" t="s">
        <v>457</v>
      </c>
      <c r="D18" s="4" t="s">
        <v>458</v>
      </c>
      <c r="E18" s="4" t="s">
        <v>73</v>
      </c>
      <c r="F18" s="13">
        <v>42887</v>
      </c>
      <c r="G18" s="13">
        <v>43251</v>
      </c>
      <c r="H18" s="14" t="s">
        <v>460</v>
      </c>
      <c r="I18" s="26">
        <v>2620</v>
      </c>
    </row>
    <row r="19" spans="1:9" ht="27" customHeight="1" x14ac:dyDescent="0.25">
      <c r="A19" s="11">
        <v>12</v>
      </c>
      <c r="B19" s="4" t="s">
        <v>461</v>
      </c>
      <c r="C19" s="4" t="s">
        <v>462</v>
      </c>
      <c r="D19" s="4" t="s">
        <v>463</v>
      </c>
      <c r="E19" s="14" t="s">
        <v>302</v>
      </c>
      <c r="F19" s="13">
        <v>42736</v>
      </c>
      <c r="G19" s="13">
        <v>43100</v>
      </c>
      <c r="H19" s="14" t="s">
        <v>464</v>
      </c>
      <c r="I19" s="26">
        <v>4130</v>
      </c>
    </row>
    <row r="20" spans="1:9" ht="27" customHeight="1" x14ac:dyDescent="0.25">
      <c r="A20" s="11">
        <v>13</v>
      </c>
      <c r="B20" s="4" t="s">
        <v>465</v>
      </c>
      <c r="C20" s="4" t="s">
        <v>466</v>
      </c>
      <c r="D20" s="4" t="s">
        <v>467</v>
      </c>
      <c r="E20" s="14" t="s">
        <v>29</v>
      </c>
      <c r="F20" s="13">
        <v>42887</v>
      </c>
      <c r="G20" s="13">
        <v>43251</v>
      </c>
      <c r="H20" s="14" t="s">
        <v>468</v>
      </c>
      <c r="I20" s="26">
        <v>2975</v>
      </c>
    </row>
    <row r="21" spans="1:9" ht="30" x14ac:dyDescent="0.25">
      <c r="A21" s="11">
        <v>14</v>
      </c>
      <c r="B21" s="4" t="s">
        <v>416</v>
      </c>
      <c r="D21" s="4" t="s">
        <v>417</v>
      </c>
      <c r="E21" s="4" t="s">
        <v>123</v>
      </c>
      <c r="F21" s="13">
        <v>42736</v>
      </c>
      <c r="G21" s="13">
        <v>42825</v>
      </c>
      <c r="H21" s="4" t="s">
        <v>418</v>
      </c>
      <c r="I21" s="26">
        <v>27500</v>
      </c>
    </row>
    <row r="22" spans="1:9" ht="27" customHeight="1" x14ac:dyDescent="0.25">
      <c r="A22" s="11">
        <v>15</v>
      </c>
      <c r="B22" s="4" t="s">
        <v>469</v>
      </c>
      <c r="D22" s="4" t="s">
        <v>470</v>
      </c>
      <c r="E22" s="4" t="s">
        <v>63</v>
      </c>
      <c r="F22" s="13">
        <v>42887</v>
      </c>
      <c r="G22" s="13">
        <v>43251</v>
      </c>
      <c r="H22" s="4" t="s">
        <v>471</v>
      </c>
      <c r="I22" s="26">
        <v>3675</v>
      </c>
    </row>
    <row r="23" spans="1:9" x14ac:dyDescent="0.25">
      <c r="A23" s="11"/>
      <c r="F23" s="13"/>
      <c r="G23" s="13"/>
    </row>
    <row r="24" spans="1:9" x14ac:dyDescent="0.25">
      <c r="A24" s="108" t="s">
        <v>472</v>
      </c>
      <c r="B24" s="108"/>
      <c r="C24" s="11"/>
      <c r="D24" s="11"/>
      <c r="E24" s="11"/>
      <c r="F24" s="11"/>
      <c r="G24" s="11"/>
      <c r="H24" s="11"/>
    </row>
    <row r="25" spans="1:9" x14ac:dyDescent="0.25">
      <c r="A25" s="11">
        <v>1</v>
      </c>
      <c r="B25" s="4" t="s">
        <v>473</v>
      </c>
      <c r="C25" s="4" t="s">
        <v>474</v>
      </c>
      <c r="D25" s="4" t="s">
        <v>314</v>
      </c>
      <c r="E25" s="4" t="s">
        <v>37</v>
      </c>
      <c r="F25" s="13" t="s">
        <v>303</v>
      </c>
      <c r="G25" s="13" t="s">
        <v>303</v>
      </c>
      <c r="H25" s="4" t="s">
        <v>475</v>
      </c>
      <c r="I25" s="26">
        <v>3200</v>
      </c>
    </row>
    <row r="26" spans="1:9" x14ac:dyDescent="0.25">
      <c r="A26" s="11">
        <v>2</v>
      </c>
      <c r="B26" s="4" t="s">
        <v>476</v>
      </c>
      <c r="C26" s="4" t="s">
        <v>477</v>
      </c>
      <c r="D26" s="4" t="s">
        <v>478</v>
      </c>
      <c r="E26" s="4" t="s">
        <v>37</v>
      </c>
      <c r="F26" s="13" t="s">
        <v>303</v>
      </c>
      <c r="G26" s="13" t="s">
        <v>303</v>
      </c>
      <c r="H26" s="4" t="s">
        <v>475</v>
      </c>
      <c r="I26" s="26">
        <v>12509.87</v>
      </c>
    </row>
    <row r="27" spans="1:9" x14ac:dyDescent="0.25">
      <c r="A27" s="11">
        <v>3</v>
      </c>
      <c r="B27" s="4" t="s">
        <v>479</v>
      </c>
      <c r="C27" s="4" t="s">
        <v>480</v>
      </c>
      <c r="D27" s="4" t="s">
        <v>372</v>
      </c>
      <c r="E27" s="4" t="s">
        <v>302</v>
      </c>
      <c r="F27" s="13">
        <v>41542</v>
      </c>
      <c r="G27" s="13" t="s">
        <v>303</v>
      </c>
      <c r="H27" s="14" t="s">
        <v>481</v>
      </c>
      <c r="I27" s="26">
        <v>5346.55</v>
      </c>
    </row>
    <row r="28" spans="1:9" ht="15.75" thickBot="1" x14ac:dyDescent="0.3">
      <c r="A28" s="11"/>
      <c r="F28" s="13"/>
      <c r="G28" s="13"/>
      <c r="H28" s="14"/>
      <c r="I28" s="28"/>
    </row>
    <row r="29" spans="1:9" ht="15.75" thickTop="1" x14ac:dyDescent="0.25">
      <c r="A29" s="11"/>
      <c r="F29" s="13"/>
      <c r="G29" s="13"/>
      <c r="H29" s="17" t="s">
        <v>482</v>
      </c>
      <c r="I29" s="27">
        <v>229042.65999999997</v>
      </c>
    </row>
  </sheetData>
  <mergeCells count="4">
    <mergeCell ref="A24:B24"/>
    <mergeCell ref="B5:G5"/>
    <mergeCell ref="B1:H1"/>
    <mergeCell ref="B3:H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B25" sqref="B25"/>
    </sheetView>
  </sheetViews>
  <sheetFormatPr defaultRowHeight="15" x14ac:dyDescent="0.25"/>
  <cols>
    <col min="1" max="1" width="3" bestFit="1" customWidth="1"/>
    <col min="2" max="2" width="29" bestFit="1" customWidth="1"/>
    <col min="3" max="3" width="53.140625" bestFit="1" customWidth="1"/>
    <col min="4" max="4" width="17.85546875" bestFit="1" customWidth="1"/>
    <col min="5" max="5" width="6.140625" bestFit="1" customWidth="1"/>
    <col min="6" max="6" width="12" bestFit="1" customWidth="1"/>
    <col min="7" max="7" width="24.7109375" bestFit="1" customWidth="1"/>
    <col min="8" max="8" width="43.140625" bestFit="1" customWidth="1"/>
    <col min="9" max="9" width="9.5703125" bestFit="1" customWidth="1"/>
  </cols>
  <sheetData>
    <row r="1" spans="1:11" ht="16.5" x14ac:dyDescent="0.25">
      <c r="B1" s="103" t="s">
        <v>249</v>
      </c>
      <c r="C1" s="103"/>
      <c r="D1" s="103"/>
      <c r="E1" s="103"/>
      <c r="F1" s="103"/>
      <c r="G1" s="103"/>
      <c r="H1" s="103"/>
      <c r="I1" s="103"/>
      <c r="J1" s="103"/>
      <c r="K1" s="103"/>
    </row>
    <row r="2" spans="1:11" ht="50.25" customHeight="1" x14ac:dyDescent="0.25">
      <c r="B2" s="104" t="s">
        <v>250</v>
      </c>
      <c r="C2" s="104"/>
      <c r="D2" s="104"/>
      <c r="E2" s="104"/>
      <c r="F2" s="104"/>
      <c r="G2" s="104"/>
      <c r="H2" s="104"/>
      <c r="I2" s="104"/>
      <c r="J2" s="104"/>
      <c r="K2" s="104"/>
    </row>
    <row r="5" spans="1:11" ht="15.75" x14ac:dyDescent="0.25">
      <c r="B5" s="46" t="s">
        <v>0</v>
      </c>
      <c r="C5" s="46" t="s">
        <v>614</v>
      </c>
      <c r="D5" s="46" t="s">
        <v>1</v>
      </c>
      <c r="E5" s="46" t="s">
        <v>2</v>
      </c>
      <c r="F5" s="46" t="s">
        <v>615</v>
      </c>
      <c r="G5" s="46" t="s">
        <v>616</v>
      </c>
      <c r="H5" s="46" t="s">
        <v>4</v>
      </c>
      <c r="I5" s="47">
        <v>2017</v>
      </c>
    </row>
    <row r="6" spans="1:11" ht="15.75" x14ac:dyDescent="0.25">
      <c r="A6">
        <v>1</v>
      </c>
      <c r="B6" s="48" t="s">
        <v>617</v>
      </c>
      <c r="C6" s="48" t="s">
        <v>618</v>
      </c>
      <c r="D6" s="48" t="s">
        <v>619</v>
      </c>
      <c r="E6" s="48" t="s">
        <v>45</v>
      </c>
      <c r="F6" s="53" t="s">
        <v>620</v>
      </c>
      <c r="G6" s="48" t="s">
        <v>621</v>
      </c>
      <c r="H6" s="49" t="s">
        <v>622</v>
      </c>
      <c r="I6" s="50">
        <v>1170</v>
      </c>
    </row>
    <row r="7" spans="1:11" ht="15.75" x14ac:dyDescent="0.25">
      <c r="A7">
        <v>2</v>
      </c>
      <c r="B7" s="48" t="s">
        <v>623</v>
      </c>
      <c r="C7" s="48" t="s">
        <v>624</v>
      </c>
      <c r="D7" s="48" t="s">
        <v>281</v>
      </c>
      <c r="E7" s="48" t="s">
        <v>58</v>
      </c>
      <c r="F7" s="53">
        <v>33607</v>
      </c>
      <c r="G7" s="48">
        <v>2017</v>
      </c>
      <c r="H7" s="48" t="s">
        <v>625</v>
      </c>
      <c r="I7" s="50">
        <v>450</v>
      </c>
    </row>
    <row r="8" spans="1:11" ht="15.75" x14ac:dyDescent="0.25">
      <c r="A8">
        <v>3</v>
      </c>
      <c r="B8" s="48" t="s">
        <v>626</v>
      </c>
      <c r="C8" s="48" t="s">
        <v>627</v>
      </c>
      <c r="D8" s="48" t="s">
        <v>86</v>
      </c>
      <c r="E8" s="48" t="s">
        <v>45</v>
      </c>
      <c r="F8" s="53" t="s">
        <v>628</v>
      </c>
      <c r="G8" s="48">
        <v>2017</v>
      </c>
      <c r="H8" s="48" t="s">
        <v>629</v>
      </c>
      <c r="I8" s="50">
        <v>210000</v>
      </c>
    </row>
    <row r="9" spans="1:11" ht="15.75" x14ac:dyDescent="0.25">
      <c r="A9">
        <v>4</v>
      </c>
      <c r="B9" s="48" t="s">
        <v>630</v>
      </c>
      <c r="C9" s="48" t="s">
        <v>631</v>
      </c>
      <c r="D9" s="48" t="s">
        <v>632</v>
      </c>
      <c r="E9" s="48" t="s">
        <v>45</v>
      </c>
      <c r="F9" s="53">
        <v>37174</v>
      </c>
      <c r="G9" s="48">
        <v>2017</v>
      </c>
      <c r="H9" s="48" t="s">
        <v>633</v>
      </c>
      <c r="I9" s="50">
        <v>9195</v>
      </c>
    </row>
    <row r="10" spans="1:11" ht="15.75" x14ac:dyDescent="0.25">
      <c r="A10">
        <v>5</v>
      </c>
      <c r="B10" s="48" t="s">
        <v>634</v>
      </c>
      <c r="C10" s="48" t="s">
        <v>635</v>
      </c>
      <c r="D10" s="48" t="s">
        <v>397</v>
      </c>
      <c r="E10" s="48" t="s">
        <v>45</v>
      </c>
      <c r="F10" s="53">
        <v>37027</v>
      </c>
      <c r="G10" s="48">
        <v>2017</v>
      </c>
      <c r="H10" s="48" t="s">
        <v>636</v>
      </c>
      <c r="I10" s="50">
        <v>7995</v>
      </c>
    </row>
    <row r="11" spans="1:11" ht="15.75" x14ac:dyDescent="0.25">
      <c r="A11">
        <v>6</v>
      </c>
      <c r="B11" s="48" t="s">
        <v>637</v>
      </c>
      <c r="C11" s="48"/>
      <c r="D11" s="48"/>
      <c r="E11" s="48"/>
      <c r="F11" s="53"/>
      <c r="G11" s="48">
        <v>2017</v>
      </c>
      <c r="H11" s="48" t="s">
        <v>638</v>
      </c>
      <c r="I11" s="50">
        <v>87549.84</v>
      </c>
    </row>
    <row r="12" spans="1:11" ht="15.75" x14ac:dyDescent="0.25">
      <c r="A12">
        <v>7</v>
      </c>
      <c r="B12" s="48" t="s">
        <v>639</v>
      </c>
      <c r="C12" s="48" t="s">
        <v>640</v>
      </c>
      <c r="D12" s="48" t="s">
        <v>7</v>
      </c>
      <c r="E12" s="48" t="s">
        <v>8</v>
      </c>
      <c r="F12" s="53">
        <v>60693</v>
      </c>
      <c r="G12" s="48">
        <v>2017</v>
      </c>
      <c r="H12" s="48" t="s">
        <v>641</v>
      </c>
      <c r="I12" s="50">
        <v>2856.38</v>
      </c>
    </row>
    <row r="13" spans="1:11" ht="15.75" x14ac:dyDescent="0.25">
      <c r="A13">
        <v>8</v>
      </c>
      <c r="B13" s="48" t="s">
        <v>642</v>
      </c>
      <c r="C13" s="48" t="s">
        <v>643</v>
      </c>
      <c r="D13" s="48" t="s">
        <v>644</v>
      </c>
      <c r="E13" s="48" t="s">
        <v>17</v>
      </c>
      <c r="F13" s="53">
        <v>94139</v>
      </c>
      <c r="G13" s="48">
        <v>2016</v>
      </c>
      <c r="H13" s="48" t="s">
        <v>645</v>
      </c>
      <c r="I13" s="50">
        <f>10800*4</f>
        <v>43200</v>
      </c>
    </row>
    <row r="14" spans="1:11" ht="15.75" x14ac:dyDescent="0.25">
      <c r="A14">
        <v>9</v>
      </c>
      <c r="B14" s="48" t="s">
        <v>646</v>
      </c>
      <c r="C14" s="48" t="s">
        <v>647</v>
      </c>
      <c r="D14" s="48"/>
      <c r="E14" s="48" t="s">
        <v>648</v>
      </c>
      <c r="F14" s="53"/>
      <c r="G14" s="48">
        <v>2017</v>
      </c>
      <c r="H14" s="48" t="s">
        <v>649</v>
      </c>
      <c r="I14" s="50">
        <v>20000</v>
      </c>
    </row>
    <row r="15" spans="1:11" ht="15.75" x14ac:dyDescent="0.25">
      <c r="A15">
        <v>10</v>
      </c>
      <c r="B15" s="48" t="s">
        <v>650</v>
      </c>
      <c r="C15" s="48" t="s">
        <v>651</v>
      </c>
      <c r="D15" s="48" t="s">
        <v>652</v>
      </c>
      <c r="E15" s="48" t="s">
        <v>173</v>
      </c>
      <c r="F15" s="53">
        <v>35043</v>
      </c>
      <c r="G15" s="52" t="s">
        <v>653</v>
      </c>
      <c r="H15" s="48" t="s">
        <v>654</v>
      </c>
      <c r="I15" s="50">
        <v>1561.24</v>
      </c>
    </row>
    <row r="16" spans="1:11" ht="15.75" x14ac:dyDescent="0.25">
      <c r="A16">
        <v>11</v>
      </c>
      <c r="B16" s="48" t="s">
        <v>655</v>
      </c>
      <c r="C16" s="48" t="s">
        <v>656</v>
      </c>
      <c r="D16" s="48" t="s">
        <v>397</v>
      </c>
      <c r="E16" s="48" t="s">
        <v>45</v>
      </c>
      <c r="F16" s="53">
        <v>37027</v>
      </c>
      <c r="G16" s="48" t="s">
        <v>657</v>
      </c>
      <c r="H16" s="48" t="s">
        <v>658</v>
      </c>
      <c r="I16" s="50">
        <v>8000</v>
      </c>
    </row>
    <row r="17" spans="1:9" ht="15.75" x14ac:dyDescent="0.25">
      <c r="A17">
        <v>12</v>
      </c>
      <c r="B17" s="48" t="s">
        <v>659</v>
      </c>
      <c r="C17" s="48"/>
      <c r="D17" s="48" t="s">
        <v>86</v>
      </c>
      <c r="E17" s="48" t="s">
        <v>45</v>
      </c>
      <c r="F17" s="53"/>
      <c r="G17" s="48">
        <v>2017</v>
      </c>
      <c r="H17" s="48" t="s">
        <v>660</v>
      </c>
      <c r="I17" s="50">
        <f>145589.04+14000</f>
        <v>159589.04</v>
      </c>
    </row>
    <row r="18" spans="1:9" ht="15.75" x14ac:dyDescent="0.25">
      <c r="A18">
        <v>13</v>
      </c>
      <c r="B18" s="48" t="s">
        <v>661</v>
      </c>
      <c r="C18" s="48" t="s">
        <v>662</v>
      </c>
      <c r="D18" s="48" t="s">
        <v>663</v>
      </c>
      <c r="E18" s="48" t="s">
        <v>183</v>
      </c>
      <c r="F18" s="53">
        <v>54209</v>
      </c>
      <c r="G18" s="48" t="s">
        <v>664</v>
      </c>
      <c r="H18" s="48" t="s">
        <v>665</v>
      </c>
      <c r="I18" s="50">
        <v>14000</v>
      </c>
    </row>
    <row r="19" spans="1:9" ht="15.75" x14ac:dyDescent="0.25">
      <c r="A19">
        <v>14</v>
      </c>
      <c r="B19" s="48" t="s">
        <v>666</v>
      </c>
      <c r="C19" s="48" t="s">
        <v>667</v>
      </c>
      <c r="D19" s="48" t="s">
        <v>668</v>
      </c>
      <c r="E19" s="48" t="s">
        <v>45</v>
      </c>
      <c r="F19" s="53">
        <v>37179</v>
      </c>
      <c r="G19" s="48" t="s">
        <v>669</v>
      </c>
      <c r="H19" s="48" t="s">
        <v>670</v>
      </c>
      <c r="I19" s="50">
        <v>26498.75</v>
      </c>
    </row>
    <row r="20" spans="1:9" ht="15.75" x14ac:dyDescent="0.25">
      <c r="A20">
        <v>15</v>
      </c>
      <c r="B20" s="48" t="s">
        <v>671</v>
      </c>
      <c r="C20" s="48" t="s">
        <v>672</v>
      </c>
      <c r="D20" s="48" t="s">
        <v>673</v>
      </c>
      <c r="E20" s="48" t="s">
        <v>203</v>
      </c>
      <c r="F20" s="53">
        <v>73013</v>
      </c>
      <c r="G20" s="48">
        <v>2017</v>
      </c>
      <c r="H20" s="48" t="s">
        <v>674</v>
      </c>
      <c r="I20" s="50">
        <v>2300</v>
      </c>
    </row>
    <row r="21" spans="1:9" ht="15.75" x14ac:dyDescent="0.25">
      <c r="A21">
        <v>16</v>
      </c>
      <c r="B21" s="48" t="s">
        <v>675</v>
      </c>
      <c r="C21" s="48" t="s">
        <v>676</v>
      </c>
      <c r="D21" s="48" t="s">
        <v>677</v>
      </c>
      <c r="E21" s="48" t="s">
        <v>302</v>
      </c>
      <c r="F21" s="53">
        <v>10016</v>
      </c>
      <c r="G21" s="48" t="s">
        <v>678</v>
      </c>
      <c r="H21" s="48" t="s">
        <v>679</v>
      </c>
      <c r="I21" s="50">
        <v>4252.57</v>
      </c>
    </row>
    <row r="22" spans="1:9" ht="15.75" x14ac:dyDescent="0.25">
      <c r="A22">
        <v>17</v>
      </c>
      <c r="B22" s="48" t="s">
        <v>680</v>
      </c>
      <c r="C22" s="48" t="s">
        <v>681</v>
      </c>
      <c r="D22" s="48"/>
      <c r="E22" s="48"/>
      <c r="F22" s="48"/>
      <c r="G22" s="48">
        <v>2017</v>
      </c>
      <c r="H22" s="48" t="s">
        <v>682</v>
      </c>
      <c r="I22" s="50">
        <v>3000</v>
      </c>
    </row>
    <row r="23" spans="1:9" x14ac:dyDescent="0.25">
      <c r="I23" s="1"/>
    </row>
    <row r="24" spans="1:9" x14ac:dyDescent="0.25">
      <c r="I24" s="51">
        <f>SUM(I6:I23)</f>
        <v>601617.81999999995</v>
      </c>
    </row>
  </sheetData>
  <mergeCells count="2">
    <mergeCell ref="B1:K1"/>
    <mergeCell ref="B2:K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A13" sqref="A13"/>
    </sheetView>
  </sheetViews>
  <sheetFormatPr defaultRowHeight="15" x14ac:dyDescent="0.25"/>
  <cols>
    <col min="2" max="2" width="26.42578125" customWidth="1"/>
    <col min="3" max="3" width="30.42578125" bestFit="1" customWidth="1"/>
    <col min="4" max="4" width="17.85546875" bestFit="1" customWidth="1"/>
    <col min="5" max="5" width="6.140625" bestFit="1" customWidth="1"/>
    <col min="6" max="6" width="12" bestFit="1" customWidth="1"/>
    <col min="7" max="7" width="7.42578125" bestFit="1" customWidth="1"/>
    <col min="8" max="8" width="33.28515625" customWidth="1"/>
    <col min="9" max="9" width="12.7109375" bestFit="1" customWidth="1"/>
  </cols>
  <sheetData>
    <row r="1" spans="1:9" ht="16.5" x14ac:dyDescent="0.25">
      <c r="B1" s="103" t="s">
        <v>249</v>
      </c>
      <c r="C1" s="103"/>
      <c r="D1" s="103"/>
      <c r="E1" s="103"/>
      <c r="F1" s="103"/>
      <c r="G1" s="103"/>
      <c r="H1" s="103"/>
      <c r="I1" s="103"/>
    </row>
    <row r="2" spans="1:9" ht="66.75" customHeight="1" x14ac:dyDescent="0.25">
      <c r="B2" s="104" t="s">
        <v>250</v>
      </c>
      <c r="C2" s="104"/>
      <c r="D2" s="104"/>
      <c r="E2" s="104"/>
      <c r="F2" s="104"/>
      <c r="G2" s="104"/>
      <c r="H2" s="104"/>
      <c r="I2" s="23"/>
    </row>
    <row r="3" spans="1:9" ht="15.75" x14ac:dyDescent="0.25">
      <c r="B3" s="54"/>
      <c r="C3" s="54"/>
      <c r="D3" s="54"/>
      <c r="E3" s="54"/>
      <c r="F3" s="55"/>
      <c r="G3" s="54"/>
      <c r="H3" s="54"/>
      <c r="I3" s="56"/>
    </row>
    <row r="4" spans="1:9" ht="15.75" x14ac:dyDescent="0.25">
      <c r="B4" s="21" t="s">
        <v>683</v>
      </c>
      <c r="I4" s="43">
        <v>2017</v>
      </c>
    </row>
    <row r="6" spans="1:9" ht="15.75" x14ac:dyDescent="0.25">
      <c r="B6" s="42" t="s">
        <v>0</v>
      </c>
      <c r="C6" s="42" t="s">
        <v>614</v>
      </c>
      <c r="D6" s="42" t="s">
        <v>1</v>
      </c>
      <c r="E6" s="42" t="s">
        <v>2</v>
      </c>
      <c r="F6" s="42" t="s">
        <v>615</v>
      </c>
      <c r="G6" s="42" t="s">
        <v>616</v>
      </c>
      <c r="H6" s="42" t="s">
        <v>4</v>
      </c>
    </row>
    <row r="7" spans="1:9" ht="15.75" x14ac:dyDescent="0.25">
      <c r="A7">
        <v>1</v>
      </c>
      <c r="B7" s="54" t="s">
        <v>684</v>
      </c>
      <c r="C7" s="54" t="s">
        <v>685</v>
      </c>
      <c r="D7" s="54" t="s">
        <v>686</v>
      </c>
      <c r="E7" s="54" t="s">
        <v>169</v>
      </c>
      <c r="F7" s="55">
        <v>48864</v>
      </c>
      <c r="G7" s="54">
        <v>2017</v>
      </c>
      <c r="H7" s="54" t="s">
        <v>687</v>
      </c>
      <c r="I7" s="56">
        <v>34800</v>
      </c>
    </row>
    <row r="8" spans="1:9" ht="15.75" x14ac:dyDescent="0.25">
      <c r="A8">
        <v>2</v>
      </c>
      <c r="B8" s="54" t="s">
        <v>688</v>
      </c>
      <c r="C8" s="54" t="s">
        <v>689</v>
      </c>
      <c r="D8" s="54" t="s">
        <v>690</v>
      </c>
      <c r="E8" s="54" t="s">
        <v>177</v>
      </c>
      <c r="F8" s="55">
        <v>20120</v>
      </c>
      <c r="G8" s="54">
        <v>2017</v>
      </c>
      <c r="H8" s="54" t="s">
        <v>691</v>
      </c>
      <c r="I8" s="56">
        <f>6500*12</f>
        <v>78000</v>
      </c>
    </row>
    <row r="9" spans="1:9" ht="15.75" x14ac:dyDescent="0.25">
      <c r="A9">
        <v>3</v>
      </c>
      <c r="B9" s="54" t="s">
        <v>692</v>
      </c>
      <c r="C9" s="44" t="s">
        <v>693</v>
      </c>
      <c r="D9" s="44" t="s">
        <v>694</v>
      </c>
      <c r="E9" s="44"/>
      <c r="F9" s="45"/>
      <c r="G9" s="54">
        <v>2017</v>
      </c>
      <c r="H9" s="54" t="s">
        <v>695</v>
      </c>
      <c r="I9" s="56">
        <v>18000</v>
      </c>
    </row>
    <row r="10" spans="1:9" ht="15.75" x14ac:dyDescent="0.25">
      <c r="A10">
        <v>4</v>
      </c>
      <c r="B10" s="54" t="s">
        <v>696</v>
      </c>
      <c r="C10" s="54" t="s">
        <v>697</v>
      </c>
      <c r="D10" s="54" t="s">
        <v>698</v>
      </c>
      <c r="E10" s="54" t="s">
        <v>29</v>
      </c>
      <c r="F10" s="55" t="s">
        <v>699</v>
      </c>
      <c r="G10" s="54">
        <v>2017</v>
      </c>
      <c r="H10" s="54" t="s">
        <v>691</v>
      </c>
      <c r="I10" s="56">
        <v>26435</v>
      </c>
    </row>
    <row r="11" spans="1:9" ht="15.75" x14ac:dyDescent="0.25">
      <c r="A11">
        <v>5</v>
      </c>
      <c r="B11" s="54" t="s">
        <v>700</v>
      </c>
      <c r="C11" s="54" t="s">
        <v>701</v>
      </c>
      <c r="D11" s="54" t="s">
        <v>86</v>
      </c>
      <c r="E11" s="54" t="s">
        <v>45</v>
      </c>
      <c r="F11" s="55"/>
      <c r="G11" s="54">
        <v>2017</v>
      </c>
      <c r="H11" s="54"/>
      <c r="I11" s="56">
        <v>10000</v>
      </c>
    </row>
    <row r="12" spans="1:9" ht="15.75" x14ac:dyDescent="0.25">
      <c r="A12">
        <v>6</v>
      </c>
      <c r="B12" s="54" t="s">
        <v>702</v>
      </c>
      <c r="C12" s="54" t="s">
        <v>703</v>
      </c>
      <c r="D12" s="54" t="s">
        <v>704</v>
      </c>
      <c r="E12" s="54" t="s">
        <v>705</v>
      </c>
      <c r="F12" s="55">
        <v>29405</v>
      </c>
      <c r="G12" s="54">
        <v>2017</v>
      </c>
      <c r="H12" s="54" t="s">
        <v>706</v>
      </c>
      <c r="I12" s="56">
        <v>24000</v>
      </c>
    </row>
    <row r="13" spans="1:9" ht="15.75" x14ac:dyDescent="0.25">
      <c r="B13" s="54"/>
      <c r="C13" s="54"/>
      <c r="D13" s="54"/>
      <c r="E13" s="54"/>
      <c r="F13" s="55"/>
      <c r="G13" s="54"/>
      <c r="H13" s="54"/>
      <c r="I13" s="56"/>
    </row>
    <row r="14" spans="1:9" ht="15.75" x14ac:dyDescent="0.25">
      <c r="B14" s="54"/>
      <c r="C14" s="54"/>
      <c r="D14" s="54"/>
      <c r="E14" s="54"/>
      <c r="F14" s="55"/>
      <c r="G14" s="54"/>
      <c r="H14" s="54"/>
      <c r="I14" s="19"/>
    </row>
    <row r="15" spans="1:9" ht="15.75" x14ac:dyDescent="0.25">
      <c r="B15" s="54"/>
      <c r="C15" s="44"/>
      <c r="D15" s="44"/>
      <c r="E15" s="44"/>
      <c r="F15" s="45"/>
      <c r="G15" s="54"/>
      <c r="H15" s="54"/>
      <c r="I15" s="9">
        <f>SUM(I7:I14)</f>
        <v>191235</v>
      </c>
    </row>
    <row r="16" spans="1:9" ht="15.75" x14ac:dyDescent="0.25">
      <c r="B16" s="54"/>
      <c r="C16" s="54"/>
      <c r="D16" s="54"/>
      <c r="E16" s="54"/>
      <c r="F16" s="55"/>
      <c r="G16" s="54"/>
      <c r="H16" s="54"/>
      <c r="I16" s="56"/>
    </row>
    <row r="17" spans="2:9" ht="15.75" x14ac:dyDescent="0.25">
      <c r="B17" s="54"/>
      <c r="C17" s="54"/>
      <c r="D17" s="54"/>
      <c r="E17" s="54"/>
      <c r="F17" s="55"/>
      <c r="G17" s="54"/>
      <c r="H17" s="54"/>
      <c r="I17" s="56"/>
    </row>
    <row r="18" spans="2:9" ht="15.75" x14ac:dyDescent="0.25">
      <c r="B18" s="54"/>
      <c r="C18" s="54"/>
      <c r="D18" s="54"/>
      <c r="E18" s="54"/>
      <c r="F18" s="55"/>
      <c r="G18" s="54"/>
      <c r="H18" s="54"/>
      <c r="I18" s="56"/>
    </row>
    <row r="19" spans="2:9" ht="15.75" x14ac:dyDescent="0.25">
      <c r="B19" s="54"/>
      <c r="C19" s="54"/>
      <c r="D19" s="54"/>
      <c r="E19" s="54"/>
      <c r="F19" s="55"/>
      <c r="G19" s="54"/>
      <c r="H19" s="54"/>
      <c r="I19" s="56"/>
    </row>
    <row r="20" spans="2:9" ht="15.75" x14ac:dyDescent="0.25">
      <c r="B20" s="54"/>
      <c r="C20" s="54"/>
      <c r="D20" s="54"/>
      <c r="E20" s="54"/>
      <c r="F20" s="55"/>
      <c r="G20" s="54"/>
      <c r="H20" s="54"/>
      <c r="I20" s="56"/>
    </row>
    <row r="21" spans="2:9" ht="15.75" x14ac:dyDescent="0.25">
      <c r="B21" s="54"/>
      <c r="C21" s="44"/>
      <c r="D21" s="44"/>
      <c r="E21" s="44"/>
      <c r="F21" s="45"/>
      <c r="G21" s="54"/>
      <c r="H21" s="54"/>
      <c r="I21" s="56"/>
    </row>
    <row r="22" spans="2:9" ht="15.75" x14ac:dyDescent="0.25">
      <c r="B22" s="54"/>
      <c r="C22" s="54"/>
      <c r="D22" s="54"/>
      <c r="E22" s="54"/>
      <c r="F22" s="55"/>
      <c r="G22" s="54"/>
      <c r="H22" s="54"/>
      <c r="I22" s="56"/>
    </row>
    <row r="23" spans="2:9" ht="15.75" x14ac:dyDescent="0.25">
      <c r="B23" s="54"/>
      <c r="C23" s="54"/>
      <c r="D23" s="54"/>
      <c r="E23" s="54"/>
      <c r="F23" s="55"/>
      <c r="G23" s="54"/>
      <c r="H23" s="54"/>
      <c r="I23" s="56"/>
    </row>
    <row r="24" spans="2:9" ht="15.75" x14ac:dyDescent="0.25">
      <c r="B24" s="54"/>
      <c r="C24" s="54"/>
      <c r="D24" s="54"/>
      <c r="E24" s="54"/>
      <c r="F24" s="55"/>
      <c r="G24" s="54"/>
      <c r="H24" s="54"/>
      <c r="I24" s="56"/>
    </row>
    <row r="27" spans="2:9" x14ac:dyDescent="0.25">
      <c r="I27" s="9"/>
    </row>
  </sheetData>
  <mergeCells count="2">
    <mergeCell ref="B1:I1"/>
    <mergeCell ref="B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B29" sqref="B29"/>
    </sheetView>
  </sheetViews>
  <sheetFormatPr defaultRowHeight="15" x14ac:dyDescent="0.25"/>
  <cols>
    <col min="2" max="2" width="31.42578125" customWidth="1"/>
    <col min="3" max="3" width="14" bestFit="1" customWidth="1"/>
    <col min="4" max="4" width="5.28515625" bestFit="1" customWidth="1"/>
    <col min="5" max="5" width="27.42578125" bestFit="1" customWidth="1"/>
    <col min="6" max="6" width="57.42578125" bestFit="1" customWidth="1"/>
    <col min="7" max="7" width="8.7109375" bestFit="1" customWidth="1"/>
  </cols>
  <sheetData>
    <row r="1" spans="1:15" ht="16.5" x14ac:dyDescent="0.25">
      <c r="B1" s="103" t="s">
        <v>249</v>
      </c>
      <c r="C1" s="103"/>
      <c r="D1" s="103"/>
      <c r="E1" s="103"/>
      <c r="F1" s="103"/>
      <c r="G1" s="103"/>
      <c r="H1" s="22"/>
      <c r="I1" s="22"/>
      <c r="J1" s="22"/>
      <c r="K1" s="22"/>
      <c r="L1" s="22"/>
      <c r="M1" s="22"/>
    </row>
    <row r="2" spans="1:15" ht="63.75" customHeight="1" x14ac:dyDescent="0.25">
      <c r="B2" s="104" t="s">
        <v>250</v>
      </c>
      <c r="C2" s="104"/>
      <c r="D2" s="104"/>
      <c r="E2" s="104"/>
      <c r="F2" s="104"/>
      <c r="G2" s="23"/>
      <c r="H2" s="23"/>
      <c r="I2" s="23"/>
      <c r="J2" s="23"/>
      <c r="K2" s="23"/>
      <c r="L2" s="23"/>
      <c r="M2" s="23"/>
      <c r="N2" s="23"/>
      <c r="O2" s="23"/>
    </row>
    <row r="4" spans="1:15" x14ac:dyDescent="0.25">
      <c r="B4" s="21" t="s">
        <v>707</v>
      </c>
      <c r="G4" s="21">
        <v>2017</v>
      </c>
    </row>
    <row r="6" spans="1:15" x14ac:dyDescent="0.25">
      <c r="B6" s="35" t="s">
        <v>0</v>
      </c>
      <c r="C6" s="35" t="s">
        <v>1</v>
      </c>
      <c r="D6" s="35" t="s">
        <v>2</v>
      </c>
      <c r="E6" s="35" t="s">
        <v>3</v>
      </c>
      <c r="F6" s="35" t="s">
        <v>4</v>
      </c>
      <c r="G6" s="35" t="s">
        <v>708</v>
      </c>
    </row>
    <row r="7" spans="1:15" x14ac:dyDescent="0.25">
      <c r="A7">
        <v>1</v>
      </c>
      <c r="B7" s="33" t="s">
        <v>709</v>
      </c>
      <c r="C7" s="33" t="s">
        <v>710</v>
      </c>
      <c r="D7" s="33" t="s">
        <v>302</v>
      </c>
      <c r="E7" s="33" t="s">
        <v>711</v>
      </c>
      <c r="F7" s="33" t="s">
        <v>712</v>
      </c>
      <c r="G7" s="36">
        <v>32275</v>
      </c>
    </row>
    <row r="8" spans="1:15" x14ac:dyDescent="0.25">
      <c r="A8">
        <v>2</v>
      </c>
      <c r="B8" s="33" t="s">
        <v>713</v>
      </c>
      <c r="C8" s="33" t="s">
        <v>714</v>
      </c>
      <c r="D8" s="33" t="s">
        <v>69</v>
      </c>
      <c r="E8" s="33" t="s">
        <v>715</v>
      </c>
      <c r="F8" s="33" t="s">
        <v>716</v>
      </c>
      <c r="G8" s="36">
        <v>1205</v>
      </c>
    </row>
    <row r="9" spans="1:15" x14ac:dyDescent="0.25">
      <c r="A9">
        <v>3</v>
      </c>
      <c r="B9" s="33" t="s">
        <v>717</v>
      </c>
      <c r="C9" s="33" t="s">
        <v>86</v>
      </c>
      <c r="D9" s="33" t="s">
        <v>45</v>
      </c>
      <c r="E9" s="33" t="s">
        <v>718</v>
      </c>
      <c r="F9" s="33" t="s">
        <v>719</v>
      </c>
      <c r="G9" s="36">
        <v>60000</v>
      </c>
    </row>
    <row r="10" spans="1:15" x14ac:dyDescent="0.25">
      <c r="A10">
        <v>4</v>
      </c>
      <c r="B10" s="33" t="s">
        <v>720</v>
      </c>
      <c r="C10" s="33" t="s">
        <v>721</v>
      </c>
      <c r="D10" s="33" t="s">
        <v>302</v>
      </c>
      <c r="E10" s="33" t="s">
        <v>722</v>
      </c>
      <c r="F10" s="33" t="s">
        <v>723</v>
      </c>
      <c r="G10" s="36">
        <v>9000</v>
      </c>
    </row>
    <row r="11" spans="1:15" x14ac:dyDescent="0.25">
      <c r="A11">
        <v>5</v>
      </c>
      <c r="B11" s="33" t="s">
        <v>724</v>
      </c>
      <c r="C11" s="33" t="s">
        <v>725</v>
      </c>
      <c r="D11" s="33" t="s">
        <v>29</v>
      </c>
      <c r="E11" s="33" t="s">
        <v>726</v>
      </c>
      <c r="F11" s="33" t="s">
        <v>727</v>
      </c>
      <c r="G11" s="36">
        <v>13431</v>
      </c>
    </row>
    <row r="12" spans="1:15" x14ac:dyDescent="0.25">
      <c r="A12">
        <v>6</v>
      </c>
      <c r="B12" s="33" t="s">
        <v>728</v>
      </c>
      <c r="C12" s="33" t="s">
        <v>729</v>
      </c>
      <c r="D12" s="33" t="s">
        <v>29</v>
      </c>
      <c r="E12" s="33" t="s">
        <v>730</v>
      </c>
      <c r="F12" s="33" t="s">
        <v>731</v>
      </c>
      <c r="G12" s="36">
        <v>18742.41</v>
      </c>
    </row>
    <row r="13" spans="1:15" x14ac:dyDescent="0.25">
      <c r="A13">
        <v>7</v>
      </c>
      <c r="B13" s="33" t="s">
        <v>732</v>
      </c>
      <c r="C13" s="33" t="s">
        <v>310</v>
      </c>
      <c r="D13" s="33" t="s">
        <v>302</v>
      </c>
      <c r="E13" s="33" t="s">
        <v>733</v>
      </c>
      <c r="F13" s="33" t="s">
        <v>734</v>
      </c>
      <c r="G13" s="36">
        <v>21584.45</v>
      </c>
    </row>
    <row r="14" spans="1:15" x14ac:dyDescent="0.25">
      <c r="A14">
        <v>8</v>
      </c>
      <c r="B14" s="33" t="s">
        <v>735</v>
      </c>
      <c r="C14" s="33" t="s">
        <v>736</v>
      </c>
      <c r="D14" s="33" t="s">
        <v>737</v>
      </c>
      <c r="E14" s="33" t="s">
        <v>738</v>
      </c>
      <c r="F14" s="33" t="s">
        <v>739</v>
      </c>
      <c r="G14" s="36">
        <v>212.5</v>
      </c>
    </row>
    <row r="15" spans="1:15" x14ac:dyDescent="0.25">
      <c r="A15">
        <v>9</v>
      </c>
      <c r="B15" s="33" t="s">
        <v>740</v>
      </c>
      <c r="C15" s="33" t="s">
        <v>704</v>
      </c>
      <c r="D15" s="33" t="s">
        <v>705</v>
      </c>
      <c r="E15" s="57">
        <v>42795</v>
      </c>
      <c r="F15" s="33" t="s">
        <v>741</v>
      </c>
      <c r="G15" s="36">
        <v>3000</v>
      </c>
    </row>
    <row r="16" spans="1:15" x14ac:dyDescent="0.25">
      <c r="A16">
        <v>10</v>
      </c>
      <c r="B16" s="33" t="s">
        <v>742</v>
      </c>
      <c r="C16" s="33" t="s">
        <v>310</v>
      </c>
      <c r="D16" s="33" t="s">
        <v>302</v>
      </c>
      <c r="E16" s="57">
        <v>42767</v>
      </c>
      <c r="F16" s="33" t="s">
        <v>743</v>
      </c>
      <c r="G16" s="36">
        <v>1200</v>
      </c>
    </row>
    <row r="17" spans="1:7" x14ac:dyDescent="0.25">
      <c r="A17">
        <v>11</v>
      </c>
      <c r="B17" s="33" t="s">
        <v>744</v>
      </c>
      <c r="C17" s="33" t="s">
        <v>745</v>
      </c>
      <c r="D17" s="33" t="s">
        <v>746</v>
      </c>
      <c r="E17" s="57">
        <v>42826</v>
      </c>
      <c r="F17" s="33" t="s">
        <v>747</v>
      </c>
      <c r="G17" s="36">
        <v>75</v>
      </c>
    </row>
    <row r="18" spans="1:7" x14ac:dyDescent="0.25">
      <c r="A18">
        <v>12</v>
      </c>
      <c r="B18" s="33" t="s">
        <v>748</v>
      </c>
      <c r="C18" s="33" t="s">
        <v>749</v>
      </c>
      <c r="D18" s="33" t="s">
        <v>750</v>
      </c>
      <c r="E18" s="57" t="s">
        <v>751</v>
      </c>
      <c r="F18" s="33" t="s">
        <v>752</v>
      </c>
      <c r="G18" s="36">
        <v>23265</v>
      </c>
    </row>
    <row r="19" spans="1:7" x14ac:dyDescent="0.25">
      <c r="A19">
        <v>13</v>
      </c>
      <c r="B19" s="33" t="s">
        <v>753</v>
      </c>
      <c r="C19" s="33" t="s">
        <v>86</v>
      </c>
      <c r="D19" s="33" t="s">
        <v>45</v>
      </c>
      <c r="E19" s="33" t="s">
        <v>754</v>
      </c>
      <c r="F19" s="33" t="s">
        <v>755</v>
      </c>
      <c r="G19" s="36">
        <v>5270</v>
      </c>
    </row>
    <row r="20" spans="1:7" x14ac:dyDescent="0.25">
      <c r="A20">
        <v>14</v>
      </c>
      <c r="B20" s="33" t="s">
        <v>756</v>
      </c>
      <c r="C20" s="33" t="s">
        <v>757</v>
      </c>
      <c r="D20" s="33" t="s">
        <v>411</v>
      </c>
      <c r="E20" s="33" t="s">
        <v>758</v>
      </c>
      <c r="F20" s="33" t="s">
        <v>759</v>
      </c>
      <c r="G20" s="36">
        <v>1400</v>
      </c>
    </row>
    <row r="21" spans="1:7" x14ac:dyDescent="0.25">
      <c r="A21">
        <v>15</v>
      </c>
      <c r="B21" s="33" t="s">
        <v>760</v>
      </c>
      <c r="C21" s="33" t="s">
        <v>704</v>
      </c>
      <c r="D21" s="33" t="s">
        <v>705</v>
      </c>
      <c r="E21" s="57" t="s">
        <v>761</v>
      </c>
      <c r="F21" s="33" t="s">
        <v>762</v>
      </c>
      <c r="G21" s="36">
        <v>3000</v>
      </c>
    </row>
    <row r="22" spans="1:7" x14ac:dyDescent="0.25">
      <c r="A22">
        <v>16</v>
      </c>
      <c r="B22" s="33" t="s">
        <v>760</v>
      </c>
      <c r="C22" s="33" t="s">
        <v>704</v>
      </c>
      <c r="D22" s="33" t="s">
        <v>705</v>
      </c>
      <c r="E22" s="57">
        <v>42736</v>
      </c>
      <c r="F22" s="33" t="s">
        <v>763</v>
      </c>
      <c r="G22" s="36">
        <v>3000</v>
      </c>
    </row>
    <row r="23" spans="1:7" x14ac:dyDescent="0.25">
      <c r="A23">
        <v>17</v>
      </c>
      <c r="B23" s="33" t="s">
        <v>760</v>
      </c>
      <c r="C23" s="33" t="s">
        <v>704</v>
      </c>
      <c r="D23" s="33" t="s">
        <v>705</v>
      </c>
      <c r="E23" s="57">
        <v>42767</v>
      </c>
      <c r="F23" s="33" t="s">
        <v>764</v>
      </c>
      <c r="G23" s="36">
        <v>3285.6</v>
      </c>
    </row>
    <row r="24" spans="1:7" x14ac:dyDescent="0.25">
      <c r="A24">
        <v>18</v>
      </c>
      <c r="B24" s="33" t="s">
        <v>760</v>
      </c>
      <c r="C24" s="33" t="s">
        <v>704</v>
      </c>
      <c r="D24" s="33" t="s">
        <v>705</v>
      </c>
      <c r="E24" s="57" t="s">
        <v>765</v>
      </c>
      <c r="F24" s="33" t="s">
        <v>766</v>
      </c>
      <c r="G24" s="36">
        <v>21000</v>
      </c>
    </row>
    <row r="25" spans="1:7" x14ac:dyDescent="0.25">
      <c r="A25">
        <v>19</v>
      </c>
      <c r="B25" s="33" t="s">
        <v>760</v>
      </c>
      <c r="C25" s="33" t="s">
        <v>704</v>
      </c>
      <c r="D25" s="33" t="s">
        <v>705</v>
      </c>
      <c r="E25" s="57" t="s">
        <v>767</v>
      </c>
      <c r="F25" s="33" t="s">
        <v>768</v>
      </c>
      <c r="G25" s="36">
        <v>6000</v>
      </c>
    </row>
    <row r="26" spans="1:7" x14ac:dyDescent="0.25">
      <c r="A26">
        <v>20</v>
      </c>
      <c r="B26" s="33" t="s">
        <v>769</v>
      </c>
      <c r="C26" s="33" t="s">
        <v>310</v>
      </c>
      <c r="D26" s="33" t="s">
        <v>302</v>
      </c>
      <c r="E26" s="33" t="s">
        <v>770</v>
      </c>
      <c r="F26" s="33" t="s">
        <v>734</v>
      </c>
      <c r="G26" s="36">
        <v>38434</v>
      </c>
    </row>
    <row r="27" spans="1:7" x14ac:dyDescent="0.25">
      <c r="B27" s="33"/>
      <c r="C27" s="33"/>
      <c r="D27" s="33"/>
      <c r="E27" s="33"/>
      <c r="F27" s="33"/>
      <c r="G27" s="36"/>
    </row>
    <row r="28" spans="1:7" ht="15.75" thickBot="1" x14ac:dyDescent="0.3">
      <c r="B28" s="33"/>
      <c r="C28" s="33"/>
      <c r="D28" s="33"/>
      <c r="E28" s="33"/>
      <c r="F28" s="33"/>
      <c r="G28" s="37">
        <f>SUM(G7:G27)</f>
        <v>265379.96000000002</v>
      </c>
    </row>
    <row r="29" spans="1:7" ht="15.75" thickTop="1" x14ac:dyDescent="0.25"/>
  </sheetData>
  <mergeCells count="2">
    <mergeCell ref="B2:F2"/>
    <mergeCell ref="B1:G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workbookViewId="0">
      <selection activeCell="C29" sqref="C29"/>
    </sheetView>
  </sheetViews>
  <sheetFormatPr defaultRowHeight="15" x14ac:dyDescent="0.25"/>
  <cols>
    <col min="1" max="1" width="3" bestFit="1" customWidth="1"/>
    <col min="2" max="2" width="27.7109375" bestFit="1" customWidth="1"/>
    <col min="3" max="3" width="14" bestFit="1" customWidth="1"/>
    <col min="4" max="4" width="5.28515625" bestFit="1" customWidth="1"/>
    <col min="5" max="5" width="27.42578125" bestFit="1" customWidth="1"/>
    <col min="6" max="6" width="57.42578125" bestFit="1" customWidth="1"/>
    <col min="7" max="7" width="10.7109375" bestFit="1" customWidth="1"/>
  </cols>
  <sheetData>
    <row r="1" spans="1:22" ht="16.5" x14ac:dyDescent="0.25">
      <c r="B1" s="103" t="s">
        <v>249</v>
      </c>
      <c r="C1" s="103"/>
      <c r="D1" s="103"/>
      <c r="E1" s="103"/>
      <c r="F1" s="103"/>
      <c r="G1" s="103"/>
      <c r="H1" s="22"/>
      <c r="I1" s="22"/>
      <c r="J1" s="22"/>
      <c r="K1" s="22"/>
      <c r="L1" s="22"/>
      <c r="M1" s="22"/>
      <c r="N1" s="22"/>
      <c r="O1" s="22"/>
      <c r="P1" s="22"/>
      <c r="Q1" s="22"/>
      <c r="R1" s="22"/>
      <c r="S1" s="22"/>
      <c r="T1" s="22"/>
      <c r="U1" s="22"/>
      <c r="V1" s="22"/>
    </row>
    <row r="2" spans="1:22" ht="59.25" customHeight="1" x14ac:dyDescent="0.25">
      <c r="B2" s="104" t="s">
        <v>250</v>
      </c>
      <c r="C2" s="104"/>
      <c r="D2" s="104"/>
      <c r="E2" s="104"/>
      <c r="F2" s="104"/>
      <c r="G2" s="104"/>
      <c r="H2" s="23"/>
      <c r="I2" s="23"/>
      <c r="J2" s="23"/>
      <c r="K2" s="23"/>
      <c r="L2" s="23"/>
      <c r="M2" s="23"/>
      <c r="N2" s="23"/>
      <c r="O2" s="23"/>
      <c r="P2" s="23"/>
      <c r="Q2" s="23"/>
      <c r="R2" s="23"/>
      <c r="S2" s="23"/>
      <c r="T2" s="23"/>
      <c r="U2" s="23"/>
      <c r="V2" s="23"/>
    </row>
    <row r="3" spans="1:22" x14ac:dyDescent="0.25">
      <c r="H3" s="23"/>
      <c r="I3" s="23"/>
      <c r="J3" s="23"/>
      <c r="K3" s="23"/>
      <c r="L3" s="23"/>
      <c r="M3" s="23"/>
      <c r="N3" s="23"/>
      <c r="O3" s="23"/>
      <c r="P3" s="23"/>
      <c r="Q3" s="23"/>
      <c r="R3" s="23"/>
      <c r="S3" s="23"/>
      <c r="T3" s="23"/>
      <c r="U3" s="23"/>
      <c r="V3" s="23"/>
    </row>
    <row r="4" spans="1:22" x14ac:dyDescent="0.25">
      <c r="B4" s="21" t="s">
        <v>807</v>
      </c>
      <c r="G4" s="21">
        <v>2017</v>
      </c>
    </row>
    <row r="5" spans="1:22" x14ac:dyDescent="0.25">
      <c r="B5" s="21"/>
      <c r="G5" s="21"/>
    </row>
    <row r="6" spans="1:22" x14ac:dyDescent="0.25">
      <c r="B6" s="35" t="s">
        <v>0</v>
      </c>
      <c r="C6" s="35" t="s">
        <v>1</v>
      </c>
      <c r="D6" s="35" t="s">
        <v>2</v>
      </c>
      <c r="E6" s="35" t="s">
        <v>3</v>
      </c>
      <c r="F6" s="35" t="s">
        <v>4</v>
      </c>
      <c r="G6" s="35" t="s">
        <v>708</v>
      </c>
    </row>
    <row r="7" spans="1:22" x14ac:dyDescent="0.25">
      <c r="A7">
        <v>1</v>
      </c>
      <c r="B7" s="33" t="s">
        <v>709</v>
      </c>
      <c r="C7" s="33" t="s">
        <v>710</v>
      </c>
      <c r="D7" s="33" t="s">
        <v>302</v>
      </c>
      <c r="E7" s="33" t="s">
        <v>711</v>
      </c>
      <c r="F7" s="33" t="s">
        <v>712</v>
      </c>
      <c r="G7" s="68">
        <v>32275</v>
      </c>
    </row>
    <row r="8" spans="1:22" x14ac:dyDescent="0.25">
      <c r="A8">
        <v>2</v>
      </c>
      <c r="B8" s="33" t="s">
        <v>713</v>
      </c>
      <c r="C8" s="33" t="s">
        <v>714</v>
      </c>
      <c r="D8" s="33" t="s">
        <v>69</v>
      </c>
      <c r="E8" s="33" t="s">
        <v>715</v>
      </c>
      <c r="F8" s="33" t="s">
        <v>716</v>
      </c>
      <c r="G8" s="68">
        <v>1205</v>
      </c>
    </row>
    <row r="9" spans="1:22" x14ac:dyDescent="0.25">
      <c r="A9">
        <v>3</v>
      </c>
      <c r="B9" s="33" t="s">
        <v>717</v>
      </c>
      <c r="C9" s="33" t="s">
        <v>86</v>
      </c>
      <c r="D9" s="33" t="s">
        <v>45</v>
      </c>
      <c r="E9" s="33" t="s">
        <v>718</v>
      </c>
      <c r="F9" s="33" t="s">
        <v>719</v>
      </c>
      <c r="G9" s="68">
        <v>60000</v>
      </c>
    </row>
    <row r="10" spans="1:22" x14ac:dyDescent="0.25">
      <c r="A10">
        <v>4</v>
      </c>
      <c r="B10" s="33" t="s">
        <v>720</v>
      </c>
      <c r="C10" s="33" t="s">
        <v>721</v>
      </c>
      <c r="D10" s="33" t="s">
        <v>302</v>
      </c>
      <c r="E10" s="33" t="s">
        <v>722</v>
      </c>
      <c r="F10" s="33" t="s">
        <v>723</v>
      </c>
      <c r="G10" s="68">
        <v>9000</v>
      </c>
    </row>
    <row r="11" spans="1:22" x14ac:dyDescent="0.25">
      <c r="A11">
        <v>5</v>
      </c>
      <c r="B11" s="33" t="s">
        <v>724</v>
      </c>
      <c r="C11" s="33" t="s">
        <v>725</v>
      </c>
      <c r="D11" s="33" t="s">
        <v>29</v>
      </c>
      <c r="E11" s="33" t="s">
        <v>726</v>
      </c>
      <c r="F11" s="33" t="s">
        <v>727</v>
      </c>
      <c r="G11" s="68">
        <v>13431</v>
      </c>
    </row>
    <row r="12" spans="1:22" x14ac:dyDescent="0.25">
      <c r="A12">
        <v>6</v>
      </c>
      <c r="B12" s="33" t="s">
        <v>728</v>
      </c>
      <c r="C12" s="33" t="s">
        <v>729</v>
      </c>
      <c r="D12" s="33" t="s">
        <v>29</v>
      </c>
      <c r="E12" s="33" t="s">
        <v>730</v>
      </c>
      <c r="F12" s="33" t="s">
        <v>731</v>
      </c>
      <c r="G12" s="68">
        <v>18742.41</v>
      </c>
    </row>
    <row r="13" spans="1:22" x14ac:dyDescent="0.25">
      <c r="A13">
        <v>7</v>
      </c>
      <c r="B13" s="33" t="s">
        <v>732</v>
      </c>
      <c r="C13" s="33" t="s">
        <v>310</v>
      </c>
      <c r="D13" s="33" t="s">
        <v>302</v>
      </c>
      <c r="E13" s="33" t="s">
        <v>733</v>
      </c>
      <c r="F13" s="33" t="s">
        <v>734</v>
      </c>
      <c r="G13" s="68">
        <v>21584.45</v>
      </c>
    </row>
    <row r="14" spans="1:22" x14ac:dyDescent="0.25">
      <c r="A14">
        <v>8</v>
      </c>
      <c r="B14" s="33" t="s">
        <v>735</v>
      </c>
      <c r="C14" s="33" t="s">
        <v>736</v>
      </c>
      <c r="D14" s="33" t="s">
        <v>737</v>
      </c>
      <c r="E14" s="33" t="s">
        <v>738</v>
      </c>
      <c r="F14" s="33" t="s">
        <v>739</v>
      </c>
      <c r="G14" s="68">
        <v>212.5</v>
      </c>
    </row>
    <row r="15" spans="1:22" x14ac:dyDescent="0.25">
      <c r="A15">
        <v>9</v>
      </c>
      <c r="B15" s="33" t="s">
        <v>740</v>
      </c>
      <c r="C15" s="33" t="s">
        <v>704</v>
      </c>
      <c r="D15" s="33" t="s">
        <v>705</v>
      </c>
      <c r="E15" s="57">
        <v>42795</v>
      </c>
      <c r="F15" s="33" t="s">
        <v>741</v>
      </c>
      <c r="G15" s="68">
        <v>3000</v>
      </c>
    </row>
    <row r="16" spans="1:22" x14ac:dyDescent="0.25">
      <c r="A16">
        <v>10</v>
      </c>
      <c r="B16" s="33" t="s">
        <v>742</v>
      </c>
      <c r="C16" s="33" t="s">
        <v>310</v>
      </c>
      <c r="D16" s="33" t="s">
        <v>302</v>
      </c>
      <c r="E16" s="57">
        <v>42767</v>
      </c>
      <c r="F16" s="33" t="s">
        <v>743</v>
      </c>
      <c r="G16" s="68">
        <v>1200</v>
      </c>
    </row>
    <row r="17" spans="1:7" x14ac:dyDescent="0.25">
      <c r="A17">
        <v>11</v>
      </c>
      <c r="B17" s="33" t="s">
        <v>744</v>
      </c>
      <c r="C17" s="33" t="s">
        <v>745</v>
      </c>
      <c r="D17" s="33" t="s">
        <v>746</v>
      </c>
      <c r="E17" s="57">
        <v>42826</v>
      </c>
      <c r="F17" s="33" t="s">
        <v>747</v>
      </c>
      <c r="G17" s="68">
        <v>75</v>
      </c>
    </row>
    <row r="18" spans="1:7" x14ac:dyDescent="0.25">
      <c r="A18">
        <v>12</v>
      </c>
      <c r="B18" s="33" t="s">
        <v>748</v>
      </c>
      <c r="C18" s="33" t="s">
        <v>749</v>
      </c>
      <c r="D18" s="33" t="s">
        <v>750</v>
      </c>
      <c r="E18" s="57" t="s">
        <v>751</v>
      </c>
      <c r="F18" s="33" t="s">
        <v>752</v>
      </c>
      <c r="G18" s="68">
        <v>23265</v>
      </c>
    </row>
    <row r="19" spans="1:7" x14ac:dyDescent="0.25">
      <c r="A19">
        <v>13</v>
      </c>
      <c r="B19" s="33" t="s">
        <v>753</v>
      </c>
      <c r="C19" s="33" t="s">
        <v>86</v>
      </c>
      <c r="D19" s="33" t="s">
        <v>45</v>
      </c>
      <c r="E19" s="33" t="s">
        <v>754</v>
      </c>
      <c r="F19" s="33" t="s">
        <v>755</v>
      </c>
      <c r="G19" s="68">
        <v>5270</v>
      </c>
    </row>
    <row r="20" spans="1:7" x14ac:dyDescent="0.25">
      <c r="A20">
        <v>14</v>
      </c>
      <c r="B20" s="33" t="s">
        <v>756</v>
      </c>
      <c r="C20" s="33" t="s">
        <v>757</v>
      </c>
      <c r="D20" s="33" t="s">
        <v>411</v>
      </c>
      <c r="E20" s="33" t="s">
        <v>758</v>
      </c>
      <c r="F20" s="33" t="s">
        <v>759</v>
      </c>
      <c r="G20" s="68">
        <v>1400</v>
      </c>
    </row>
    <row r="21" spans="1:7" x14ac:dyDescent="0.25">
      <c r="A21">
        <v>15</v>
      </c>
      <c r="B21" s="33" t="s">
        <v>760</v>
      </c>
      <c r="C21" s="33" t="s">
        <v>704</v>
      </c>
      <c r="D21" s="33" t="s">
        <v>705</v>
      </c>
      <c r="E21" s="57" t="s">
        <v>761</v>
      </c>
      <c r="F21" s="33" t="s">
        <v>762</v>
      </c>
      <c r="G21" s="68">
        <v>3000</v>
      </c>
    </row>
    <row r="22" spans="1:7" x14ac:dyDescent="0.25">
      <c r="A22">
        <v>16</v>
      </c>
      <c r="B22" s="33" t="s">
        <v>760</v>
      </c>
      <c r="C22" s="33" t="s">
        <v>704</v>
      </c>
      <c r="D22" s="33" t="s">
        <v>705</v>
      </c>
      <c r="E22" s="57">
        <v>42736</v>
      </c>
      <c r="F22" s="33" t="s">
        <v>763</v>
      </c>
      <c r="G22" s="68">
        <v>3000</v>
      </c>
    </row>
    <row r="23" spans="1:7" x14ac:dyDescent="0.25">
      <c r="A23">
        <v>17</v>
      </c>
      <c r="B23" s="33" t="s">
        <v>760</v>
      </c>
      <c r="C23" s="33" t="s">
        <v>704</v>
      </c>
      <c r="D23" s="33" t="s">
        <v>705</v>
      </c>
      <c r="E23" s="57">
        <v>42767</v>
      </c>
      <c r="F23" s="33" t="s">
        <v>764</v>
      </c>
      <c r="G23" s="68">
        <v>3285.6</v>
      </c>
    </row>
    <row r="24" spans="1:7" x14ac:dyDescent="0.25">
      <c r="A24">
        <v>18</v>
      </c>
      <c r="B24" s="33" t="s">
        <v>760</v>
      </c>
      <c r="C24" s="33" t="s">
        <v>704</v>
      </c>
      <c r="D24" s="33" t="s">
        <v>705</v>
      </c>
      <c r="E24" s="57" t="s">
        <v>765</v>
      </c>
      <c r="F24" s="33" t="s">
        <v>766</v>
      </c>
      <c r="G24" s="68">
        <v>21000</v>
      </c>
    </row>
    <row r="25" spans="1:7" x14ac:dyDescent="0.25">
      <c r="A25">
        <v>19</v>
      </c>
      <c r="B25" s="33" t="s">
        <v>760</v>
      </c>
      <c r="C25" s="33" t="s">
        <v>704</v>
      </c>
      <c r="D25" s="33" t="s">
        <v>705</v>
      </c>
      <c r="E25" s="57" t="s">
        <v>767</v>
      </c>
      <c r="F25" s="33" t="s">
        <v>768</v>
      </c>
      <c r="G25" s="68">
        <v>6000</v>
      </c>
    </row>
    <row r="26" spans="1:7" x14ac:dyDescent="0.25">
      <c r="A26">
        <v>20</v>
      </c>
      <c r="B26" s="33" t="s">
        <v>769</v>
      </c>
      <c r="C26" s="33" t="s">
        <v>310</v>
      </c>
      <c r="D26" s="33" t="s">
        <v>302</v>
      </c>
      <c r="E26" s="33" t="s">
        <v>770</v>
      </c>
      <c r="F26" s="33" t="s">
        <v>734</v>
      </c>
      <c r="G26" s="68">
        <v>38434</v>
      </c>
    </row>
    <row r="27" spans="1:7" x14ac:dyDescent="0.25">
      <c r="B27" s="33"/>
      <c r="C27" s="33"/>
      <c r="D27" s="33"/>
      <c r="E27" s="33"/>
      <c r="F27" s="33"/>
      <c r="G27" s="68"/>
    </row>
    <row r="28" spans="1:7" ht="15.75" thickBot="1" x14ac:dyDescent="0.3">
      <c r="B28" s="33"/>
      <c r="C28" s="33"/>
      <c r="D28" s="33"/>
      <c r="E28" s="33"/>
      <c r="F28" s="33"/>
      <c r="G28" s="69">
        <f>SUM(G7:G27)</f>
        <v>265379.96000000002</v>
      </c>
    </row>
    <row r="29" spans="1:7" ht="15.75" thickTop="1" x14ac:dyDescent="0.25">
      <c r="B29" s="33"/>
      <c r="C29" s="33"/>
      <c r="D29" s="33"/>
      <c r="E29" s="33"/>
      <c r="F29" s="33"/>
      <c r="G29" s="34"/>
    </row>
  </sheetData>
  <mergeCells count="2">
    <mergeCell ref="B2:G2"/>
    <mergeCell ref="B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Connectional Table</vt:lpstr>
      <vt:lpstr>Discipleship Ministries-2017</vt:lpstr>
      <vt:lpstr>GBCS</vt:lpstr>
      <vt:lpstr>GBGM</vt:lpstr>
      <vt:lpstr>GBGM-UMCOR</vt:lpstr>
      <vt:lpstr>GBHEM</vt:lpstr>
      <vt:lpstr>GBHEM-AU</vt:lpstr>
      <vt:lpstr>GCAH</vt:lpstr>
      <vt:lpstr>GCORR</vt:lpstr>
      <vt:lpstr>GCSRW</vt:lpstr>
      <vt:lpstr>UMCOM</vt:lpstr>
      <vt:lpstr>'Discipleship Ministries-2017'!Print_Titles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Jett</dc:creator>
  <cp:lastModifiedBy>Windows User</cp:lastModifiedBy>
  <cp:lastPrinted>2018-04-30T17:08:59Z</cp:lastPrinted>
  <dcterms:created xsi:type="dcterms:W3CDTF">2018-04-30T17:07:12Z</dcterms:created>
  <dcterms:modified xsi:type="dcterms:W3CDTF">2019-04-08T17:35:45Z</dcterms:modified>
</cp:coreProperties>
</file>